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460" tabRatio="886" activeTab="4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Print_Area" localSheetId="1">'прил 2'!$A$1:$F$18</definedName>
    <definedName name="_xlnm.Print_Area" localSheetId="2">'прил 3'!$A$1:$K$32</definedName>
    <definedName name="_xlnm.Print_Area" localSheetId="3">'прил 4'!$A$1:$F$18</definedName>
    <definedName name="_xlnm.Print_Area" localSheetId="4">'прил 5'!$A$1:$K$42</definedName>
  </definedNames>
  <calcPr fullCalcOnLoad="1"/>
</workbook>
</file>

<file path=xl/sharedStrings.xml><?xml version="1.0" encoding="utf-8"?>
<sst xmlns="http://schemas.openxmlformats.org/spreadsheetml/2006/main" count="217" uniqueCount="70">
  <si>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</si>
  <si>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</si>
  <si>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</si>
  <si>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</si>
  <si>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</si>
  <si>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</si>
  <si>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</si>
  <si>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</si>
  <si>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</si>
  <si>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</si>
  <si>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</si>
  <si>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</si>
  <si>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</si>
  <si>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 xml:space="preserve"> Срок выполнения</t>
  </si>
  <si>
    <t>2.2.</t>
  </si>
  <si>
    <t xml:space="preserve"> Ожидаемый конечный результат выполнения основного мероприятия</t>
  </si>
  <si>
    <t>1.3.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</si>
  <si>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</si>
  <si>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</si>
  <si>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</si>
  <si>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</si>
  <si>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</si>
  <si>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Администрация ЗАТО Александровск</t>
  </si>
  <si>
    <t>Управление муниципальной собственностью администрации ЗАТО Александровск</t>
  </si>
  <si>
    <t>Управление культуры, спорта и молодежной политики администрации ЗАТО Александровск</t>
  </si>
  <si>
    <t>…</t>
  </si>
  <si>
    <t>МКУ ЗАТО Александровск "Центр административно-хозяйственного и транспортного обеспечения"</t>
  </si>
  <si>
    <t>Задача 1 "Транспортное обслуживание деятельности органов местного самоуправления ЗАТО Александровск"</t>
  </si>
  <si>
    <t>МКУ "ЦАХиТО"</t>
  </si>
  <si>
    <t>Задача 2 "Материально - техническое обслуживание деятельности органов местного самоуправления ЗАТО Александровск"</t>
  </si>
  <si>
    <t>2014 - 2016</t>
  </si>
  <si>
    <t>Основное мероприятие 1.1 "Автотранспортная перевозка пассажиров и грузов и сопутствующие ей работы"</t>
  </si>
  <si>
    <t>Основное мероприятие 2.1 "Содержание муниципального имущества ЗАТО Александровск, закрепленного за МКУ "ЦАХиТО" на праве оперативного управления"</t>
  </si>
  <si>
    <t>Основное мероприятие 2.2. "Материально-техническое обеспечение органов местного самоуправления ЗАТО Александровск в рамках полномочий МКУ "ЦАХиТО"</t>
  </si>
  <si>
    <t>Качественное оказание услуг, осуществляемых в сфере автотранспортного обслуживания органов местного самоуправления ЗАТО Александровск</t>
  </si>
  <si>
    <t>Качественное оказание, осуществляемых в сфере материально-технического обслуживания деятельности органов местного самоуправления</t>
  </si>
  <si>
    <t>Приложение № 1 к постановлению</t>
  </si>
  <si>
    <t>администрации ЗАТО Александровск</t>
  </si>
  <si>
    <t>Приложение № 3 к постановлению</t>
  </si>
  <si>
    <t>Сведения об объемах финансирования муниципальной программы ЗАТО Александровск "Эффективное муниципальное управление" на 2014 - 2016 годы</t>
  </si>
  <si>
    <t>Муниципальная программа ЗАТО Александровск "Эффективное муниципальное управление" на 2014 - 2016 годы</t>
  </si>
  <si>
    <t xml:space="preserve">Подпрограмма 1 "Обеспечение деятельности администрации ЗАТО Александровск" </t>
  </si>
  <si>
    <t xml:space="preserve">Подпрограмма 2 "Обеспечение деятельности управления муниципальной собстевенностью администрации ЗАТО Александровск" </t>
  </si>
  <si>
    <t xml:space="preserve">Подпрограмма 3 "Обеспечение деятельности управления культуры, спорта и молодежной политики администрации ЗАТО Александровск" </t>
  </si>
  <si>
    <t xml:space="preserve">Подпрограмма 4 "Архивное дело ЗАТО Александровск" </t>
  </si>
  <si>
    <t xml:space="preserve">Подпрограмма 5 "Осуществление муниципальных функций, направленных на повышение эффективности управления муниципальным имуществом" </t>
  </si>
  <si>
    <t>Подпрограмма 6 "Обслуживание деятельности органов местного самоуправления"</t>
  </si>
  <si>
    <t>Сведения об объемах финансирования подпрограммы 6 "Обслуживание деятельности органов местного самоуправления"</t>
  </si>
  <si>
    <t xml:space="preserve">Подпрограмма 6 "Обслуживание деятельности органов местного самоуправления" </t>
  </si>
  <si>
    <t>Перечень основных мероприятий подпрограммы 6 "Обслуживание деятельности органов местного самоуправления"</t>
  </si>
  <si>
    <t xml:space="preserve">Подпрограмма 7 "Повышение эффективности управления капитальным строительством и капитальным ремонтом объектов инфраструктуры ЗАТО Александровск" </t>
  </si>
  <si>
    <t>Совет депутатов ЗАТО Александровск</t>
  </si>
  <si>
    <t>2.3.</t>
  </si>
  <si>
    <t>Основное мероприятие 2.3. "Представительские и иные прочие расходы органа местного самоуправления ЗАТО Александровск"</t>
  </si>
  <si>
    <t>Приложение № 2 к постановлению</t>
  </si>
  <si>
    <t>Сведения об объемах финансирования подпрограммы 2 "Обеспечение деятельности управления муниципальной собственностью администрации ЗАТО Александровск"</t>
  </si>
  <si>
    <t>Управление муниципальной собственностью администрация ЗАТО Александровск</t>
  </si>
  <si>
    <t xml:space="preserve">Подпрограмма 2 "Обеспечение деятельности управления муниципальной собственностью администрации ЗАТО Александровск" </t>
  </si>
  <si>
    <t xml:space="preserve">Перечень основных мероприятий подпрограммы 2 "Обеспечение деятельности управления муниципальной собственностью администрации ЗАТО Александровск" </t>
  </si>
  <si>
    <t>Задача 1  «Совершенствование системы управления объектами муниципального имущества  ЗАТО Александровск, в том числе земельными ресурсами»</t>
  </si>
  <si>
    <t>Основное мероприятие 1.1 "Совершенствование управления земельными ресурсами ЗАТО Александровск"</t>
  </si>
  <si>
    <t>Завершение работы по государственной регистрации права муниципальной собственности ЗАТО Александровск на земельные участки</t>
  </si>
  <si>
    <t>УМС администрации ЗАТО Александровск</t>
  </si>
  <si>
    <t>Основное мероприятие 1.2 "Автоматизация процесса формирования и работы реестра муниципального имущества и земельных ресурсов ЗАТО Александровск"</t>
  </si>
  <si>
    <t>Обеспечение полного и достоверного учета имущественных и земельных отношений ЗАТО Александровск путем внедрения новой системы учета</t>
  </si>
  <si>
    <t>Основное мероприятие 1.3 "Осуществление полномочий в рамках разработки и реализации местных градостроительных правил, в том числе правил землепользования и застройки, документации по планировке территории, местных нормативов градостроительного проектирования"</t>
  </si>
  <si>
    <t>Реализация Генерального плана ЗАТО Александровск, утверждение градостроительных нормативов</t>
  </si>
  <si>
    <t>Приложение № 4 к постановлению</t>
  </si>
  <si>
    <t>Приложение № 5 к постановлению</t>
  </si>
  <si>
    <t>от "02" октября 2014 г. № 2450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</si>
</sst>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0_р_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SheetLayoutView="115" zoomScalePageLayoutView="0" workbookViewId="0" topLeftCell="A1">
      <selection activeCell="E3" sqref="E3:F3"/>
    </sheetView>
  </sheetViews>
  <sheetFormatPr defaultColWidth="9.140625" defaultRowHeight="15"/>
  <cols>
    <col min="1" max="1" width="26.140625" style="0" customWidth="1"/>
    <col min="2" max="2" width="5.7109375" style="0" customWidth="1"/>
    <col min="3" max="3" width="13.140625" style="0" customWidth="1"/>
    <col min="4" max="4" width="12.8515625" style="0" customWidth="1"/>
    <col min="5" max="5" width="14.421875" style="0" customWidth="1"/>
    <col min="6" max="6" width="12.28125" style="0" customWidth="1"/>
  </cols>
  <sheetData>
    <row r="1" spans="5:6" ht="12.75" customHeight="1">
      <c r="E1" s="23" t="s">
        <v>36</v>
      </c>
      <c r="F1" s="23"/>
    </row>
    <row r="2" spans="5:6" ht="12.75" customHeight="1">
      <c r="E2" s="23" t="s">
        <v>37</v>
      </c>
      <c r="F2" s="23"/>
    </row>
    <row r="3" spans="5:6" ht="12.75" customHeight="1">
      <c r="E3" s="23" t="s">
        <v>69</v>
      </c>
      <c r="F3" s="23"/>
    </row>
    <row r="5" spans="1:6" ht="31.5" customHeight="1">
      <c r="A5" s="24" t="s">
        <v>39</v>
      </c>
      <c r="B5" s="24"/>
      <c r="C5" s="24"/>
      <c r="D5" s="24"/>
      <c r="E5" s="24"/>
      <c r="F5" s="24"/>
    </row>
    <row r="7" spans="1:6" ht="24.75" customHeight="1">
      <c r="A7" s="25"/>
      <c r="B7" s="28"/>
      <c r="C7" s="31" t="s">
        <v>17</v>
      </c>
      <c r="D7" s="32"/>
      <c r="E7" s="32"/>
      <c r="F7" s="33"/>
    </row>
    <row r="8" spans="1:6" ht="16.5" customHeight="1">
      <c r="A8" s="26"/>
      <c r="B8" s="29"/>
      <c r="C8" s="9" t="s">
        <v>6</v>
      </c>
      <c r="D8" s="9">
        <v>2014</v>
      </c>
      <c r="E8" s="9">
        <v>2015</v>
      </c>
      <c r="F8" s="4">
        <v>2016</v>
      </c>
    </row>
    <row r="9" spans="1:6" s="1" customFormat="1" ht="16.5" customHeight="1">
      <c r="A9" s="27"/>
      <c r="B9" s="30"/>
      <c r="C9" s="4" t="s">
        <v>19</v>
      </c>
      <c r="D9" s="4" t="s">
        <v>19</v>
      </c>
      <c r="E9" s="4" t="s">
        <v>19</v>
      </c>
      <c r="F9" s="4" t="s">
        <v>19</v>
      </c>
    </row>
    <row r="10" spans="1:6" ht="16.5" customHeight="1">
      <c r="A10" s="22" t="s">
        <v>40</v>
      </c>
      <c r="B10" s="5" t="s">
        <v>6</v>
      </c>
      <c r="C10" s="10">
        <f>SUM(C11:C14)</f>
        <v>610988771.88</v>
      </c>
      <c r="D10" s="10">
        <f>SUM(D11:D14)</f>
        <v>202787926.88</v>
      </c>
      <c r="E10" s="10">
        <f>SUM(E11:E14)</f>
        <v>203357245</v>
      </c>
      <c r="F10" s="10">
        <f>SUM(F11:F14)</f>
        <v>204843600</v>
      </c>
    </row>
    <row r="11" spans="1:6" ht="16.5" customHeight="1">
      <c r="A11" s="22"/>
      <c r="B11" s="3" t="s">
        <v>4</v>
      </c>
      <c r="C11" s="11">
        <f>SUM(D11:F11)</f>
        <v>347671171.88</v>
      </c>
      <c r="D11" s="11">
        <f>D16+D21+D26+D31</f>
        <v>115116026.88</v>
      </c>
      <c r="E11" s="11">
        <f>E16+E21+E26</f>
        <v>115524845</v>
      </c>
      <c r="F11" s="11">
        <f>F16+F21+F26</f>
        <v>117030300</v>
      </c>
    </row>
    <row r="12" spans="1:6" ht="16.5" customHeight="1">
      <c r="A12" s="22"/>
      <c r="B12" s="3" t="s">
        <v>2</v>
      </c>
      <c r="C12" s="11">
        <f>SUM(D12:F12)</f>
        <v>8375800</v>
      </c>
      <c r="D12" s="11">
        <f>D17</f>
        <v>2738500</v>
      </c>
      <c r="E12" s="11">
        <f>E17</f>
        <v>2828200</v>
      </c>
      <c r="F12" s="11">
        <f>F17</f>
        <v>2809100</v>
      </c>
    </row>
    <row r="13" spans="1:6" ht="16.5" customHeight="1">
      <c r="A13" s="22"/>
      <c r="B13" s="3" t="s">
        <v>3</v>
      </c>
      <c r="C13" s="11">
        <f>SUM(D13:F13)</f>
        <v>254941800</v>
      </c>
      <c r="D13" s="11">
        <f>D18+D23</f>
        <v>84933400</v>
      </c>
      <c r="E13" s="11">
        <f>E18+E23</f>
        <v>85004200</v>
      </c>
      <c r="F13" s="11">
        <f>F18+F23</f>
        <v>85004200</v>
      </c>
    </row>
    <row r="14" spans="1:6" ht="16.5" customHeight="1">
      <c r="A14" s="22"/>
      <c r="B14" s="3" t="s">
        <v>5</v>
      </c>
      <c r="C14" s="11">
        <f>SUM(D14:F14)</f>
        <v>0</v>
      </c>
      <c r="D14" s="11"/>
      <c r="E14" s="11"/>
      <c r="F14" s="11"/>
    </row>
    <row r="15" spans="1:6" ht="16.5" customHeight="1">
      <c r="A15" s="22" t="s">
        <v>22</v>
      </c>
      <c r="B15" s="5" t="s">
        <v>6</v>
      </c>
      <c r="C15" s="10">
        <f>SUM(C16:C19)</f>
        <v>222701969.64</v>
      </c>
      <c r="D15" s="10">
        <f>SUM(D16:D19)</f>
        <v>73935730.64</v>
      </c>
      <c r="E15" s="10">
        <f>SUM(E16:E19)</f>
        <v>74062518</v>
      </c>
      <c r="F15" s="10">
        <f>SUM(F16:F19)</f>
        <v>74703721</v>
      </c>
    </row>
    <row r="16" spans="1:6" ht="16.5" customHeight="1">
      <c r="A16" s="22"/>
      <c r="B16" s="3" t="s">
        <v>4</v>
      </c>
      <c r="C16" s="11">
        <f>SUM(D16:F16)</f>
        <v>207478369.64</v>
      </c>
      <c r="D16" s="11">
        <f>D36+D51+D61-65200</f>
        <v>68961830.64</v>
      </c>
      <c r="E16" s="11">
        <f>E36+E51+E61</f>
        <v>68928118</v>
      </c>
      <c r="F16" s="11">
        <f>F36+F51+F61</f>
        <v>69588421</v>
      </c>
    </row>
    <row r="17" spans="1:6" ht="16.5" customHeight="1">
      <c r="A17" s="22"/>
      <c r="B17" s="3" t="s">
        <v>2</v>
      </c>
      <c r="C17" s="11">
        <f>SUM(D17:F17)</f>
        <v>8375800</v>
      </c>
      <c r="D17" s="11">
        <f aca="true" t="shared" si="0" ref="D17:F18">D37</f>
        <v>2738500</v>
      </c>
      <c r="E17" s="11">
        <f t="shared" si="0"/>
        <v>2828200</v>
      </c>
      <c r="F17" s="11">
        <f t="shared" si="0"/>
        <v>2809100</v>
      </c>
    </row>
    <row r="18" spans="1:6" ht="16.5" customHeight="1">
      <c r="A18" s="22"/>
      <c r="B18" s="3" t="s">
        <v>3</v>
      </c>
      <c r="C18" s="11">
        <f>SUM(D18:F18)</f>
        <v>6847800</v>
      </c>
      <c r="D18" s="11">
        <f t="shared" si="0"/>
        <v>2235400</v>
      </c>
      <c r="E18" s="11">
        <f t="shared" si="0"/>
        <v>2306200</v>
      </c>
      <c r="F18" s="11">
        <f t="shared" si="0"/>
        <v>2306200</v>
      </c>
    </row>
    <row r="19" spans="1:6" ht="16.5" customHeight="1">
      <c r="A19" s="22"/>
      <c r="B19" s="3" t="s">
        <v>5</v>
      </c>
      <c r="C19" s="11">
        <f>SUM(D19:F19)</f>
        <v>0</v>
      </c>
      <c r="D19" s="11"/>
      <c r="E19" s="11"/>
      <c r="F19" s="11"/>
    </row>
    <row r="20" spans="1:6" ht="16.5" customHeight="1">
      <c r="A20" s="22" t="s">
        <v>23</v>
      </c>
      <c r="B20" s="5" t="s">
        <v>6</v>
      </c>
      <c r="C20" s="10">
        <f>SUM(C21:C24)</f>
        <v>366703723.24</v>
      </c>
      <c r="D20" s="10">
        <f>SUM(D21:D24)</f>
        <v>121575867.24000001</v>
      </c>
      <c r="E20" s="10">
        <f>SUM(E21:E24)</f>
        <v>122141352</v>
      </c>
      <c r="F20" s="10">
        <f>SUM(F21:F24)</f>
        <v>122986504</v>
      </c>
    </row>
    <row r="21" spans="1:6" ht="16.5" customHeight="1">
      <c r="A21" s="22"/>
      <c r="B21" s="3" t="s">
        <v>4</v>
      </c>
      <c r="C21" s="11">
        <f>SUM(D21:F21)</f>
        <v>118609723.24000001</v>
      </c>
      <c r="D21" s="11">
        <f>D41+D56+D66</f>
        <v>38877867.24</v>
      </c>
      <c r="E21" s="11">
        <f>E41+E56+E66</f>
        <v>39443352</v>
      </c>
      <c r="F21" s="11">
        <f>F41+F56+F66</f>
        <v>40288504</v>
      </c>
    </row>
    <row r="22" spans="1:6" ht="16.5" customHeight="1">
      <c r="A22" s="22"/>
      <c r="B22" s="3" t="s">
        <v>2</v>
      </c>
      <c r="C22" s="11">
        <f>SUM(D22:F22)</f>
        <v>0</v>
      </c>
      <c r="D22" s="11"/>
      <c r="E22" s="11"/>
      <c r="F22" s="11"/>
    </row>
    <row r="23" spans="1:6" ht="16.5" customHeight="1">
      <c r="A23" s="22"/>
      <c r="B23" s="3" t="s">
        <v>3</v>
      </c>
      <c r="C23" s="11">
        <f>SUM(D23:F23)</f>
        <v>248094000</v>
      </c>
      <c r="D23" s="11">
        <f>D58</f>
        <v>82698000</v>
      </c>
      <c r="E23" s="11">
        <f>E58</f>
        <v>82698000</v>
      </c>
      <c r="F23" s="11">
        <f>F58</f>
        <v>82698000</v>
      </c>
    </row>
    <row r="24" spans="1:6" ht="16.5" customHeight="1">
      <c r="A24" s="22"/>
      <c r="B24" s="3" t="s">
        <v>5</v>
      </c>
      <c r="C24" s="11">
        <f>SUM(D24:F24)</f>
        <v>0</v>
      </c>
      <c r="D24" s="11"/>
      <c r="E24" s="11"/>
      <c r="F24" s="11"/>
    </row>
    <row r="25" spans="1:6" ht="16.5" customHeight="1">
      <c r="A25" s="22" t="s">
        <v>24</v>
      </c>
      <c r="B25" s="5" t="s">
        <v>6</v>
      </c>
      <c r="C25" s="10">
        <f>SUM(C26:C29)</f>
        <v>21517879</v>
      </c>
      <c r="D25" s="10">
        <f>SUM(D26:D29)</f>
        <v>7211129</v>
      </c>
      <c r="E25" s="10">
        <f>SUM(E26:E29)</f>
        <v>7153375</v>
      </c>
      <c r="F25" s="10">
        <f>SUM(F26:F29)</f>
        <v>7153375</v>
      </c>
    </row>
    <row r="26" spans="1:6" ht="16.5" customHeight="1">
      <c r="A26" s="22"/>
      <c r="B26" s="3" t="s">
        <v>4</v>
      </c>
      <c r="C26" s="11">
        <f>SUM(D26:F26)</f>
        <v>21517879</v>
      </c>
      <c r="D26" s="11">
        <f>D46</f>
        <v>7211129</v>
      </c>
      <c r="E26" s="11">
        <f>E46</f>
        <v>7153375</v>
      </c>
      <c r="F26" s="11">
        <f>F46</f>
        <v>7153375</v>
      </c>
    </row>
    <row r="27" spans="1:6" ht="16.5" customHeight="1">
      <c r="A27" s="22"/>
      <c r="B27" s="3" t="s">
        <v>2</v>
      </c>
      <c r="C27" s="11">
        <f>SUM(D27:F27)</f>
        <v>0</v>
      </c>
      <c r="D27" s="11"/>
      <c r="E27" s="11"/>
      <c r="F27" s="11"/>
    </row>
    <row r="28" spans="1:6" ht="16.5" customHeight="1">
      <c r="A28" s="22"/>
      <c r="B28" s="3" t="s">
        <v>3</v>
      </c>
      <c r="C28" s="11">
        <f>SUM(D28:F28)</f>
        <v>0</v>
      </c>
      <c r="D28" s="11"/>
      <c r="E28" s="11"/>
      <c r="F28" s="11"/>
    </row>
    <row r="29" spans="1:6" ht="16.5" customHeight="1">
      <c r="A29" s="22"/>
      <c r="B29" s="3" t="s">
        <v>5</v>
      </c>
      <c r="C29" s="11">
        <f>SUM(D29:F29)</f>
        <v>0</v>
      </c>
      <c r="D29" s="11"/>
      <c r="E29" s="11"/>
      <c r="F29" s="11"/>
    </row>
    <row r="30" spans="1:6" ht="16.5" customHeight="1">
      <c r="A30" s="22" t="s">
        <v>51</v>
      </c>
      <c r="B30" s="5" t="s">
        <v>6</v>
      </c>
      <c r="C30" s="10">
        <f>SUM(C31:C34)</f>
        <v>65200</v>
      </c>
      <c r="D30" s="10">
        <f>SUM(D31:D34)</f>
        <v>65200</v>
      </c>
      <c r="E30" s="10">
        <f>SUM(E31:E34)</f>
        <v>0</v>
      </c>
      <c r="F30" s="10">
        <f>SUM(F31:F34)</f>
        <v>0</v>
      </c>
    </row>
    <row r="31" spans="1:6" ht="16.5" customHeight="1">
      <c r="A31" s="22"/>
      <c r="B31" s="3" t="s">
        <v>4</v>
      </c>
      <c r="C31" s="11">
        <f>SUM(D31:F31)</f>
        <v>65200</v>
      </c>
      <c r="D31" s="11">
        <f>D61-32762096.64</f>
        <v>65200</v>
      </c>
      <c r="E31" s="11"/>
      <c r="F31" s="11"/>
    </row>
    <row r="32" spans="1:6" ht="16.5" customHeight="1">
      <c r="A32" s="22"/>
      <c r="B32" s="3" t="s">
        <v>2</v>
      </c>
      <c r="C32" s="11">
        <f>SUM(D32:F32)</f>
        <v>0</v>
      </c>
      <c r="D32" s="11"/>
      <c r="E32" s="11"/>
      <c r="F32" s="11"/>
    </row>
    <row r="33" spans="1:6" ht="16.5" customHeight="1">
      <c r="A33" s="22"/>
      <c r="B33" s="3" t="s">
        <v>3</v>
      </c>
      <c r="C33" s="11">
        <f>SUM(D33:F33)</f>
        <v>0</v>
      </c>
      <c r="D33" s="11"/>
      <c r="E33" s="11"/>
      <c r="F33" s="11"/>
    </row>
    <row r="34" spans="1:6" ht="16.5" customHeight="1">
      <c r="A34" s="22"/>
      <c r="B34" s="3" t="s">
        <v>5</v>
      </c>
      <c r="C34" s="11">
        <f>SUM(D34:F34)</f>
        <v>0</v>
      </c>
      <c r="D34" s="11"/>
      <c r="E34" s="11"/>
      <c r="F34" s="11"/>
    </row>
    <row r="35" spans="1:6" ht="15.75" customHeight="1">
      <c r="A35" s="22" t="s">
        <v>41</v>
      </c>
      <c r="B35" s="5" t="s">
        <v>6</v>
      </c>
      <c r="C35" s="10">
        <f>SUM(C36:C39)</f>
        <v>103148124</v>
      </c>
      <c r="D35" s="10">
        <f>SUM(D36:D39)</f>
        <v>34470852</v>
      </c>
      <c r="E35" s="10">
        <f>SUM(E36:E39)</f>
        <v>34348186</v>
      </c>
      <c r="F35" s="10">
        <f>SUM(F36:F39)</f>
        <v>34329086</v>
      </c>
    </row>
    <row r="36" spans="1:6" ht="15.75" customHeight="1">
      <c r="A36" s="22"/>
      <c r="B36" s="3" t="s">
        <v>4</v>
      </c>
      <c r="C36" s="11">
        <f>SUM(D36:F36)</f>
        <v>87924524</v>
      </c>
      <c r="D36" s="11">
        <v>29496952</v>
      </c>
      <c r="E36" s="11">
        <v>29213786</v>
      </c>
      <c r="F36" s="11">
        <v>29213786</v>
      </c>
    </row>
    <row r="37" spans="1:6" ht="15.75" customHeight="1">
      <c r="A37" s="22"/>
      <c r="B37" s="3" t="s">
        <v>2</v>
      </c>
      <c r="C37" s="11">
        <f>SUM(D37:F37)</f>
        <v>8375800</v>
      </c>
      <c r="D37" s="11">
        <f>173500+1370800+1194200</f>
        <v>2738500</v>
      </c>
      <c r="E37" s="11">
        <f>179200+1415600+1233400</f>
        <v>2828200</v>
      </c>
      <c r="F37" s="11">
        <f>160100+1415600+1233400</f>
        <v>2809100</v>
      </c>
    </row>
    <row r="38" spans="1:6" ht="15.75" customHeight="1">
      <c r="A38" s="22"/>
      <c r="B38" s="3" t="s">
        <v>3</v>
      </c>
      <c r="C38" s="11">
        <f>SUM(D38:F38)</f>
        <v>6847800</v>
      </c>
      <c r="D38" s="11">
        <v>2235400</v>
      </c>
      <c r="E38" s="11">
        <v>2306200</v>
      </c>
      <c r="F38" s="11">
        <v>2306200</v>
      </c>
    </row>
    <row r="39" spans="1:6" ht="15.75" customHeight="1">
      <c r="A39" s="22"/>
      <c r="B39" s="3" t="s">
        <v>5</v>
      </c>
      <c r="C39" s="11">
        <f>SUM(D39:F39)</f>
        <v>0</v>
      </c>
      <c r="D39" s="11"/>
      <c r="E39" s="11"/>
      <c r="F39" s="11"/>
    </row>
    <row r="40" spans="1:6" ht="17.25" customHeight="1">
      <c r="A40" s="22" t="s">
        <v>42</v>
      </c>
      <c r="B40" s="5" t="s">
        <v>6</v>
      </c>
      <c r="C40" s="10">
        <f>SUM(C41:C44)</f>
        <v>37695452.24</v>
      </c>
      <c r="D40" s="10">
        <f>SUM(D41:D44)</f>
        <v>12809602.24</v>
      </c>
      <c r="E40" s="10">
        <f>SUM(E41:E44)</f>
        <v>12500697</v>
      </c>
      <c r="F40" s="10">
        <f>SUM(F41:F44)</f>
        <v>12385153</v>
      </c>
    </row>
    <row r="41" spans="1:6" ht="17.25" customHeight="1">
      <c r="A41" s="22"/>
      <c r="B41" s="3" t="s">
        <v>4</v>
      </c>
      <c r="C41" s="11">
        <f>SUM(D41:F41)</f>
        <v>37695452.24</v>
      </c>
      <c r="D41" s="11">
        <v>12809602.24</v>
      </c>
      <c r="E41" s="11">
        <v>12500697</v>
      </c>
      <c r="F41" s="11">
        <v>12385153</v>
      </c>
    </row>
    <row r="42" spans="1:6" ht="17.25" customHeight="1">
      <c r="A42" s="22"/>
      <c r="B42" s="3" t="s">
        <v>2</v>
      </c>
      <c r="C42" s="11">
        <f>SUM(D42:F42)</f>
        <v>0</v>
      </c>
      <c r="D42" s="11"/>
      <c r="E42" s="11"/>
      <c r="F42" s="11"/>
    </row>
    <row r="43" spans="1:6" ht="17.25" customHeight="1">
      <c r="A43" s="22"/>
      <c r="B43" s="3" t="s">
        <v>3</v>
      </c>
      <c r="C43" s="11">
        <f>SUM(D43:F43)</f>
        <v>0</v>
      </c>
      <c r="D43" s="11"/>
      <c r="E43" s="11"/>
      <c r="F43" s="11"/>
    </row>
    <row r="44" spans="1:6" ht="17.25" customHeight="1">
      <c r="A44" s="22"/>
      <c r="B44" s="3" t="s">
        <v>5</v>
      </c>
      <c r="C44" s="11">
        <f>SUM(D44:F44)</f>
        <v>0</v>
      </c>
      <c r="D44" s="11"/>
      <c r="E44" s="11"/>
      <c r="F44" s="11"/>
    </row>
    <row r="45" spans="1:6" ht="15" customHeight="1">
      <c r="A45" s="22" t="s">
        <v>43</v>
      </c>
      <c r="B45" s="5" t="s">
        <v>6</v>
      </c>
      <c r="C45" s="10">
        <f>SUM(C46:C49)</f>
        <v>21517879</v>
      </c>
      <c r="D45" s="10">
        <f>SUM(D46:D49)</f>
        <v>7211129</v>
      </c>
      <c r="E45" s="10">
        <f>SUM(E46:E49)</f>
        <v>7153375</v>
      </c>
      <c r="F45" s="10">
        <f>SUM(F46:F49)</f>
        <v>7153375</v>
      </c>
    </row>
    <row r="46" spans="1:6" ht="15">
      <c r="A46" s="22"/>
      <c r="B46" s="3" t="s">
        <v>4</v>
      </c>
      <c r="C46" s="11">
        <f>SUM(D46:F46)</f>
        <v>21517879</v>
      </c>
      <c r="D46" s="11">
        <v>7211129</v>
      </c>
      <c r="E46" s="11">
        <v>7153375</v>
      </c>
      <c r="F46" s="11">
        <v>7153375</v>
      </c>
    </row>
    <row r="47" spans="1:6" ht="15">
      <c r="A47" s="22"/>
      <c r="B47" s="3" t="s">
        <v>2</v>
      </c>
      <c r="C47" s="11">
        <f>SUM(D47:F47)</f>
        <v>0</v>
      </c>
      <c r="D47" s="11"/>
      <c r="E47" s="11"/>
      <c r="F47" s="11"/>
    </row>
    <row r="48" spans="1:6" ht="15">
      <c r="A48" s="22"/>
      <c r="B48" s="3" t="s">
        <v>3</v>
      </c>
      <c r="C48" s="11">
        <f>SUM(D48:F48)</f>
        <v>0</v>
      </c>
      <c r="D48" s="11"/>
      <c r="E48" s="11"/>
      <c r="F48" s="11"/>
    </row>
    <row r="49" spans="1:6" ht="15">
      <c r="A49" s="22"/>
      <c r="B49" s="3" t="s">
        <v>5</v>
      </c>
      <c r="C49" s="11">
        <f>SUM(D49:F49)</f>
        <v>0</v>
      </c>
      <c r="D49" s="11"/>
      <c r="E49" s="11"/>
      <c r="F49" s="11"/>
    </row>
    <row r="50" spans="1:6" ht="15" customHeight="1">
      <c r="A50" s="22" t="s">
        <v>44</v>
      </c>
      <c r="B50" s="5" t="s">
        <v>6</v>
      </c>
      <c r="C50" s="10">
        <f>SUM(C51:C54)</f>
        <v>20420792</v>
      </c>
      <c r="D50" s="10">
        <f>SUM(D51:D54)</f>
        <v>6702782</v>
      </c>
      <c r="E50" s="10">
        <f>SUM(E51:E54)</f>
        <v>6819040</v>
      </c>
      <c r="F50" s="10">
        <f>SUM(F51:F54)</f>
        <v>6898970</v>
      </c>
    </row>
    <row r="51" spans="1:6" ht="15">
      <c r="A51" s="22"/>
      <c r="B51" s="3" t="s">
        <v>4</v>
      </c>
      <c r="C51" s="11">
        <f>SUM(D51:F51)</f>
        <v>20420792</v>
      </c>
      <c r="D51" s="11">
        <v>6702782</v>
      </c>
      <c r="E51" s="11">
        <v>6819040</v>
      </c>
      <c r="F51" s="11">
        <v>6898970</v>
      </c>
    </row>
    <row r="52" spans="1:6" ht="15">
      <c r="A52" s="22"/>
      <c r="B52" s="3" t="s">
        <v>2</v>
      </c>
      <c r="C52" s="11">
        <f>SUM(D52:F52)</f>
        <v>0</v>
      </c>
      <c r="D52" s="11"/>
      <c r="E52" s="11"/>
      <c r="F52" s="11"/>
    </row>
    <row r="53" spans="1:6" ht="15">
      <c r="A53" s="22"/>
      <c r="B53" s="3" t="s">
        <v>3</v>
      </c>
      <c r="C53" s="11">
        <f>SUM(D53:F53)</f>
        <v>0</v>
      </c>
      <c r="D53" s="11"/>
      <c r="E53" s="11"/>
      <c r="F53" s="11"/>
    </row>
    <row r="54" spans="1:6" ht="15">
      <c r="A54" s="22"/>
      <c r="B54" s="3" t="s">
        <v>5</v>
      </c>
      <c r="C54" s="11">
        <f>SUM(D54:F54)</f>
        <v>0</v>
      </c>
      <c r="D54" s="11"/>
      <c r="E54" s="11"/>
      <c r="F54" s="11"/>
    </row>
    <row r="55" spans="1:6" ht="17.25" customHeight="1">
      <c r="A55" s="22" t="s">
        <v>45</v>
      </c>
      <c r="B55" s="5" t="s">
        <v>6</v>
      </c>
      <c r="C55" s="10">
        <f>SUM(C56:C59)</f>
        <v>305325264</v>
      </c>
      <c r="D55" s="10">
        <f>SUM(D56:D59)</f>
        <v>101116410</v>
      </c>
      <c r="E55" s="10">
        <f>SUM(E56:E59)</f>
        <v>101750246</v>
      </c>
      <c r="F55" s="10">
        <f>SUM(F56:F59)</f>
        <v>102458608</v>
      </c>
    </row>
    <row r="56" spans="1:6" ht="17.25" customHeight="1">
      <c r="A56" s="22"/>
      <c r="B56" s="3" t="s">
        <v>4</v>
      </c>
      <c r="C56" s="11">
        <f>SUM(D56:F56)</f>
        <v>57231264</v>
      </c>
      <c r="D56" s="11">
        <v>18418410</v>
      </c>
      <c r="E56" s="11">
        <v>19052246</v>
      </c>
      <c r="F56" s="11">
        <v>19760608</v>
      </c>
    </row>
    <row r="57" spans="1:6" ht="17.25" customHeight="1">
      <c r="A57" s="22"/>
      <c r="B57" s="3" t="s">
        <v>2</v>
      </c>
      <c r="C57" s="11">
        <f>SUM(D57:F57)</f>
        <v>0</v>
      </c>
      <c r="D57" s="11"/>
      <c r="E57" s="11"/>
      <c r="F57" s="11"/>
    </row>
    <row r="58" spans="1:6" ht="17.25" customHeight="1">
      <c r="A58" s="22"/>
      <c r="B58" s="3" t="s">
        <v>3</v>
      </c>
      <c r="C58" s="11">
        <f>SUM(D58:F58)</f>
        <v>248094000</v>
      </c>
      <c r="D58" s="11">
        <v>82698000</v>
      </c>
      <c r="E58" s="11">
        <v>82698000</v>
      </c>
      <c r="F58" s="11">
        <v>82698000</v>
      </c>
    </row>
    <row r="59" spans="1:6" ht="17.25" customHeight="1">
      <c r="A59" s="22"/>
      <c r="B59" s="3" t="s">
        <v>5</v>
      </c>
      <c r="C59" s="11">
        <f>SUM(D59:F59)</f>
        <v>0</v>
      </c>
      <c r="D59" s="11"/>
      <c r="E59" s="11"/>
      <c r="F59" s="11"/>
    </row>
    <row r="60" spans="1:6" ht="15" customHeight="1">
      <c r="A60" s="22" t="s">
        <v>46</v>
      </c>
      <c r="B60" s="5" t="s">
        <v>6</v>
      </c>
      <c r="C60" s="10">
        <f>SUM(C61:C64)</f>
        <v>99198253.64</v>
      </c>
      <c r="D60" s="10">
        <f>SUM(D61:D64)</f>
        <v>32827296.64</v>
      </c>
      <c r="E60" s="10">
        <f>SUM(E61:E64)</f>
        <v>32895292</v>
      </c>
      <c r="F60" s="10">
        <f>SUM(F61:F64)</f>
        <v>33475665</v>
      </c>
    </row>
    <row r="61" spans="1:6" ht="15">
      <c r="A61" s="22"/>
      <c r="B61" s="3" t="s">
        <v>4</v>
      </c>
      <c r="C61" s="11">
        <f>SUM(D61:F61)</f>
        <v>99198253.64</v>
      </c>
      <c r="D61" s="11">
        <f>34962096.64+65200-2200000</f>
        <v>32827296.64</v>
      </c>
      <c r="E61" s="11">
        <v>32895292</v>
      </c>
      <c r="F61" s="11">
        <v>33475665</v>
      </c>
    </row>
    <row r="62" spans="1:6" ht="15">
      <c r="A62" s="22"/>
      <c r="B62" s="3" t="s">
        <v>2</v>
      </c>
      <c r="C62" s="11">
        <f>SUM(D62:F62)</f>
        <v>0</v>
      </c>
      <c r="D62" s="11"/>
      <c r="E62" s="11"/>
      <c r="F62" s="11"/>
    </row>
    <row r="63" spans="1:6" ht="15">
      <c r="A63" s="22"/>
      <c r="B63" s="3" t="s">
        <v>3</v>
      </c>
      <c r="C63" s="11">
        <f>SUM(D63:F63)</f>
        <v>0</v>
      </c>
      <c r="D63" s="11"/>
      <c r="E63" s="11"/>
      <c r="F63" s="11"/>
    </row>
    <row r="64" spans="1:6" ht="15">
      <c r="A64" s="22"/>
      <c r="B64" s="3" t="s">
        <v>5</v>
      </c>
      <c r="C64" s="11">
        <f>SUM(D64:F64)</f>
        <v>0</v>
      </c>
      <c r="D64" s="11"/>
      <c r="E64" s="11"/>
      <c r="F64" s="11"/>
    </row>
    <row r="65" spans="1:6" ht="17.25" customHeight="1">
      <c r="A65" s="22" t="s">
        <v>50</v>
      </c>
      <c r="B65" s="5" t="s">
        <v>6</v>
      </c>
      <c r="C65" s="10">
        <f>SUM(C66:C69)</f>
        <v>23683007</v>
      </c>
      <c r="D65" s="10">
        <f>SUM(D66:D69)</f>
        <v>7649855</v>
      </c>
      <c r="E65" s="10">
        <f>SUM(E66:E69)</f>
        <v>7890409</v>
      </c>
      <c r="F65" s="10">
        <f>SUM(F66:F69)</f>
        <v>8142743</v>
      </c>
    </row>
    <row r="66" spans="1:6" ht="17.25" customHeight="1">
      <c r="A66" s="22"/>
      <c r="B66" s="3" t="s">
        <v>4</v>
      </c>
      <c r="C66" s="11">
        <f>SUM(D66:F66)</f>
        <v>23683007</v>
      </c>
      <c r="D66" s="11">
        <v>7649855</v>
      </c>
      <c r="E66" s="11">
        <v>7890409</v>
      </c>
      <c r="F66" s="11">
        <v>8142743</v>
      </c>
    </row>
    <row r="67" spans="1:6" ht="17.25" customHeight="1">
      <c r="A67" s="22"/>
      <c r="B67" s="3" t="s">
        <v>2</v>
      </c>
      <c r="C67" s="11">
        <f>SUM(D67:F67)</f>
        <v>0</v>
      </c>
      <c r="D67" s="11"/>
      <c r="E67" s="11"/>
      <c r="F67" s="11"/>
    </row>
    <row r="68" spans="1:6" ht="17.25" customHeight="1">
      <c r="A68" s="22"/>
      <c r="B68" s="3" t="s">
        <v>3</v>
      </c>
      <c r="C68" s="11">
        <f>SUM(D68:F68)</f>
        <v>0</v>
      </c>
      <c r="D68" s="11"/>
      <c r="E68" s="11"/>
      <c r="F68" s="11"/>
    </row>
    <row r="69" spans="1:6" ht="17.25" customHeight="1">
      <c r="A69" s="22"/>
      <c r="B69" s="3" t="s">
        <v>5</v>
      </c>
      <c r="C69" s="11">
        <f>SUM(D69:F69)</f>
        <v>0</v>
      </c>
      <c r="D69" s="11"/>
      <c r="E69" s="11"/>
      <c r="F69" s="11"/>
    </row>
  </sheetData>
  <sheetProtection/>
  <mergeCells count="19">
    <mergeCell ref="E2:F2"/>
    <mergeCell ref="E3:F3"/>
    <mergeCell ref="A60:A64"/>
    <mergeCell ref="A20:A24"/>
    <mergeCell ref="A45:A49"/>
    <mergeCell ref="A50:A54"/>
    <mergeCell ref="A55:A59"/>
    <mergeCell ref="A25:A29"/>
    <mergeCell ref="A30:A34"/>
    <mergeCell ref="A65:A69"/>
    <mergeCell ref="E1:F1"/>
    <mergeCell ref="A40:A44"/>
    <mergeCell ref="A35:A39"/>
    <mergeCell ref="A10:A14"/>
    <mergeCell ref="A15:A19"/>
    <mergeCell ref="A5:F5"/>
    <mergeCell ref="A7:A9"/>
    <mergeCell ref="B7:B9"/>
    <mergeCell ref="C7:F7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115" zoomScaleNormal="115" zoomScaleSheetLayoutView="115" zoomScalePageLayoutView="0" workbookViewId="0" topLeftCell="A1">
      <selection activeCell="E3" sqref="E3:F3"/>
    </sheetView>
  </sheetViews>
  <sheetFormatPr defaultColWidth="9.140625" defaultRowHeight="15"/>
  <cols>
    <col min="1" max="1" width="23.00390625" style="0" customWidth="1"/>
    <col min="2" max="2" width="5.7109375" style="0" customWidth="1"/>
    <col min="3" max="6" width="13.421875" style="0" customWidth="1"/>
  </cols>
  <sheetData>
    <row r="1" spans="4:6" ht="12.75" customHeight="1">
      <c r="D1" s="17"/>
      <c r="E1" s="23" t="s">
        <v>54</v>
      </c>
      <c r="F1" s="23"/>
    </row>
    <row r="2" spans="4:6" ht="12.75" customHeight="1">
      <c r="D2" s="17"/>
      <c r="E2" s="23" t="s">
        <v>37</v>
      </c>
      <c r="F2" s="23"/>
    </row>
    <row r="3" spans="5:6" ht="12.75" customHeight="1">
      <c r="E3" s="23" t="s">
        <v>69</v>
      </c>
      <c r="F3" s="23"/>
    </row>
    <row r="4" spans="1:7" ht="35.25" customHeight="1">
      <c r="A4" s="24" t="s">
        <v>55</v>
      </c>
      <c r="B4" s="24"/>
      <c r="C4" s="24"/>
      <c r="D4" s="24"/>
      <c r="E4" s="24"/>
      <c r="F4" s="24"/>
      <c r="G4" s="13"/>
    </row>
    <row r="6" spans="1:7" ht="16.5" customHeight="1">
      <c r="A6" s="25"/>
      <c r="B6" s="28"/>
      <c r="C6" s="31" t="s">
        <v>20</v>
      </c>
      <c r="D6" s="32"/>
      <c r="E6" s="32"/>
      <c r="F6" s="33"/>
      <c r="G6" s="7"/>
    </row>
    <row r="7" spans="1:7" ht="16.5" customHeight="1">
      <c r="A7" s="26"/>
      <c r="B7" s="29"/>
      <c r="C7" s="9" t="s">
        <v>6</v>
      </c>
      <c r="D7" s="9">
        <v>2014</v>
      </c>
      <c r="E7" s="9">
        <v>2015</v>
      </c>
      <c r="F7" s="4">
        <v>2016</v>
      </c>
      <c r="G7" s="7"/>
    </row>
    <row r="8" spans="1:7" ht="16.5" customHeight="1">
      <c r="A8" s="27"/>
      <c r="B8" s="30"/>
      <c r="C8" s="14" t="s">
        <v>19</v>
      </c>
      <c r="D8" s="14" t="s">
        <v>19</v>
      </c>
      <c r="E8" s="14" t="s">
        <v>19</v>
      </c>
      <c r="F8" s="14" t="s">
        <v>19</v>
      </c>
      <c r="G8" s="7"/>
    </row>
    <row r="9" spans="1:7" ht="16.5" customHeight="1">
      <c r="A9" s="22" t="s">
        <v>57</v>
      </c>
      <c r="B9" s="5" t="s">
        <v>6</v>
      </c>
      <c r="C9" s="10">
        <f>C10+C11+C12</f>
        <v>37695452.24</v>
      </c>
      <c r="D9" s="11">
        <f>D10+D11+D12</f>
        <v>12809602.24</v>
      </c>
      <c r="E9" s="11">
        <f>E10+E11+E12</f>
        <v>12500697</v>
      </c>
      <c r="F9" s="11">
        <f>F10+F11+F12</f>
        <v>12385153</v>
      </c>
      <c r="G9" s="8"/>
    </row>
    <row r="10" spans="1:7" ht="16.5" customHeight="1">
      <c r="A10" s="22"/>
      <c r="B10" s="3" t="s">
        <v>4</v>
      </c>
      <c r="C10" s="11">
        <f>D10+E10+F10</f>
        <v>37695452.24</v>
      </c>
      <c r="D10" s="11">
        <f aca="true" t="shared" si="0" ref="D10:F12">D15</f>
        <v>12809602.24</v>
      </c>
      <c r="E10" s="11">
        <f t="shared" si="0"/>
        <v>12500697</v>
      </c>
      <c r="F10" s="11">
        <f t="shared" si="0"/>
        <v>12385153</v>
      </c>
      <c r="G10" s="8"/>
    </row>
    <row r="11" spans="1:7" ht="16.5" customHeight="1">
      <c r="A11" s="22"/>
      <c r="B11" s="3" t="s">
        <v>2</v>
      </c>
      <c r="C11" s="11">
        <f>D11+E11+F11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8"/>
    </row>
    <row r="12" spans="1:7" ht="16.5" customHeight="1">
      <c r="A12" s="22"/>
      <c r="B12" s="3" t="s">
        <v>3</v>
      </c>
      <c r="C12" s="11">
        <f>D12+E12+F12</f>
        <v>0</v>
      </c>
      <c r="D12" s="11">
        <f t="shared" si="0"/>
        <v>0</v>
      </c>
      <c r="E12" s="11">
        <v>0</v>
      </c>
      <c r="F12" s="11">
        <v>0</v>
      </c>
      <c r="G12" s="8"/>
    </row>
    <row r="13" spans="1:7" ht="16.5" customHeight="1">
      <c r="A13" s="22"/>
      <c r="B13" s="3" t="s">
        <v>5</v>
      </c>
      <c r="C13" s="11"/>
      <c r="D13" s="11"/>
      <c r="E13" s="11"/>
      <c r="F13" s="11"/>
      <c r="G13" s="8"/>
    </row>
    <row r="14" spans="1:7" ht="16.5" customHeight="1">
      <c r="A14" s="22" t="s">
        <v>56</v>
      </c>
      <c r="B14" s="5" t="s">
        <v>6</v>
      </c>
      <c r="C14" s="10">
        <f>C15+C16+C17</f>
        <v>37695452.24</v>
      </c>
      <c r="D14" s="11">
        <f>D15+D16+D17</f>
        <v>12809602.24</v>
      </c>
      <c r="E14" s="11">
        <f>E15+E16+E17</f>
        <v>12500697</v>
      </c>
      <c r="F14" s="11">
        <f>F15+F16+F17</f>
        <v>12385153</v>
      </c>
      <c r="G14" s="8"/>
    </row>
    <row r="15" spans="1:7" ht="16.5" customHeight="1">
      <c r="A15" s="22"/>
      <c r="B15" s="3" t="s">
        <v>4</v>
      </c>
      <c r="C15" s="11">
        <f>D15+E15+F15</f>
        <v>37695452.24</v>
      </c>
      <c r="D15" s="11">
        <v>12809602.24</v>
      </c>
      <c r="E15" s="11">
        <v>12500697</v>
      </c>
      <c r="F15" s="11">
        <v>12385153</v>
      </c>
      <c r="G15" s="8"/>
    </row>
    <row r="16" spans="1:7" ht="16.5" customHeight="1">
      <c r="A16" s="22"/>
      <c r="B16" s="3" t="s">
        <v>2</v>
      </c>
      <c r="C16" s="11">
        <f>D16+E16+F16</f>
        <v>0</v>
      </c>
      <c r="D16" s="11"/>
      <c r="E16" s="11"/>
      <c r="F16" s="11"/>
      <c r="G16" s="8"/>
    </row>
    <row r="17" spans="1:7" ht="16.5" customHeight="1">
      <c r="A17" s="22"/>
      <c r="B17" s="3" t="s">
        <v>3</v>
      </c>
      <c r="C17" s="11">
        <f>D17+E17+F17</f>
        <v>0</v>
      </c>
      <c r="D17" s="11"/>
      <c r="E17" s="11"/>
      <c r="F17" s="11"/>
      <c r="G17" s="8"/>
    </row>
    <row r="18" spans="1:7" ht="16.5" customHeight="1">
      <c r="A18" s="22"/>
      <c r="B18" s="3" t="s">
        <v>5</v>
      </c>
      <c r="C18" s="11"/>
      <c r="D18" s="11"/>
      <c r="E18" s="11"/>
      <c r="F18" s="11"/>
      <c r="G18" s="8"/>
    </row>
  </sheetData>
  <sheetProtection/>
  <mergeCells count="9">
    <mergeCell ref="E1:F1"/>
    <mergeCell ref="A14:A18"/>
    <mergeCell ref="A4:F4"/>
    <mergeCell ref="A6:A8"/>
    <mergeCell ref="B6:B8"/>
    <mergeCell ref="C6:F6"/>
    <mergeCell ref="A9:A13"/>
    <mergeCell ref="E2:F2"/>
    <mergeCell ref="E3:F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15" zoomScaleNormal="115" zoomScaleSheetLayoutView="115" zoomScalePageLayoutView="0" workbookViewId="0" topLeftCell="A1">
      <selection activeCell="J3" sqref="J3:K3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28125" style="0" customWidth="1"/>
    <col min="6" max="8" width="11.421875" style="0" customWidth="1"/>
    <col min="9" max="9" width="7.28125" style="0" customWidth="1"/>
    <col min="10" max="10" width="20.57421875" style="0" customWidth="1"/>
    <col min="11" max="11" width="14.00390625" style="0" customWidth="1"/>
  </cols>
  <sheetData>
    <row r="1" spans="1:11" ht="12.75" customHeight="1">
      <c r="A1"/>
      <c r="D1"/>
      <c r="I1" s="21"/>
      <c r="J1" s="23" t="s">
        <v>38</v>
      </c>
      <c r="K1" s="23"/>
    </row>
    <row r="2" spans="1:11" ht="12.75" customHeight="1">
      <c r="A2"/>
      <c r="D2"/>
      <c r="I2" s="21"/>
      <c r="J2" s="23" t="s">
        <v>37</v>
      </c>
      <c r="K2" s="23"/>
    </row>
    <row r="3" spans="1:11" ht="12.75" customHeight="1">
      <c r="A3"/>
      <c r="D3"/>
      <c r="F3" s="6"/>
      <c r="J3" s="23" t="s">
        <v>69</v>
      </c>
      <c r="K3" s="23"/>
    </row>
    <row r="4" spans="1:12" ht="27" customHeight="1">
      <c r="A4" s="24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13"/>
      <c r="L4" s="13"/>
    </row>
    <row r="5" spans="1:4" ht="15">
      <c r="A5"/>
      <c r="D5"/>
    </row>
    <row r="6" spans="1:11" ht="19.5" customHeight="1">
      <c r="A6" s="37" t="s">
        <v>0</v>
      </c>
      <c r="B6" s="38" t="s">
        <v>18</v>
      </c>
      <c r="C6" s="38" t="s">
        <v>13</v>
      </c>
      <c r="D6" s="38" t="s">
        <v>21</v>
      </c>
      <c r="E6" s="38"/>
      <c r="F6" s="38"/>
      <c r="G6" s="38"/>
      <c r="H6" s="38"/>
      <c r="I6" s="38"/>
      <c r="J6" s="34" t="s">
        <v>15</v>
      </c>
      <c r="K6" s="34" t="s">
        <v>9</v>
      </c>
    </row>
    <row r="7" spans="1:11" ht="21" customHeight="1">
      <c r="A7" s="37"/>
      <c r="B7" s="38"/>
      <c r="C7" s="38"/>
      <c r="D7" s="16" t="s">
        <v>1</v>
      </c>
      <c r="E7" s="16" t="s">
        <v>6</v>
      </c>
      <c r="F7" s="16" t="s">
        <v>4</v>
      </c>
      <c r="G7" s="16" t="s">
        <v>2</v>
      </c>
      <c r="H7" s="16" t="s">
        <v>3</v>
      </c>
      <c r="I7" s="16" t="s">
        <v>5</v>
      </c>
      <c r="J7" s="35"/>
      <c r="K7" s="36"/>
    </row>
    <row r="8" spans="1:11" ht="12.75" customHeight="1">
      <c r="A8" s="37"/>
      <c r="B8" s="39" t="s">
        <v>57</v>
      </c>
      <c r="C8" s="38"/>
      <c r="D8" s="16" t="s">
        <v>6</v>
      </c>
      <c r="E8" s="12">
        <f>F8+G8+H8</f>
        <v>37695452.24</v>
      </c>
      <c r="F8" s="12">
        <f>F9+F10+F11</f>
        <v>37695452.24</v>
      </c>
      <c r="G8" s="12">
        <f>G9+G10+G11</f>
        <v>0</v>
      </c>
      <c r="H8" s="12">
        <f>H9+H10+H11</f>
        <v>0</v>
      </c>
      <c r="I8" s="19"/>
      <c r="J8" s="34"/>
      <c r="K8" s="34"/>
    </row>
    <row r="9" spans="1:11" ht="12.75" customHeight="1">
      <c r="A9" s="37"/>
      <c r="B9" s="39"/>
      <c r="C9" s="38"/>
      <c r="D9" s="16">
        <v>2014</v>
      </c>
      <c r="E9" s="12">
        <f>F9+G9+H9</f>
        <v>12809602.24</v>
      </c>
      <c r="F9" s="12">
        <f aca="true" t="shared" si="0" ref="F9:G11">F14</f>
        <v>12809602.24</v>
      </c>
      <c r="G9" s="12">
        <f t="shared" si="0"/>
        <v>0</v>
      </c>
      <c r="H9" s="12">
        <f>H24</f>
        <v>0</v>
      </c>
      <c r="I9" s="19"/>
      <c r="J9" s="35"/>
      <c r="K9" s="35"/>
    </row>
    <row r="10" spans="1:11" ht="12.75" customHeight="1">
      <c r="A10" s="37"/>
      <c r="B10" s="39"/>
      <c r="C10" s="38"/>
      <c r="D10" s="16">
        <v>2015</v>
      </c>
      <c r="E10" s="12">
        <f>F10+G10+H10</f>
        <v>12500697</v>
      </c>
      <c r="F10" s="12">
        <f t="shared" si="0"/>
        <v>12500697</v>
      </c>
      <c r="G10" s="12">
        <f t="shared" si="0"/>
        <v>0</v>
      </c>
      <c r="H10" s="12">
        <f>H25</f>
        <v>0</v>
      </c>
      <c r="I10" s="19"/>
      <c r="J10" s="35"/>
      <c r="K10" s="35"/>
    </row>
    <row r="11" spans="1:11" ht="12.75" customHeight="1">
      <c r="A11" s="37"/>
      <c r="B11" s="39"/>
      <c r="C11" s="38"/>
      <c r="D11" s="16">
        <v>2016</v>
      </c>
      <c r="E11" s="12">
        <f>F11+G11+H11</f>
        <v>12385153</v>
      </c>
      <c r="F11" s="12">
        <f t="shared" si="0"/>
        <v>12385153</v>
      </c>
      <c r="G11" s="12">
        <f t="shared" si="0"/>
        <v>0</v>
      </c>
      <c r="H11" s="12">
        <f>H26</f>
        <v>0</v>
      </c>
      <c r="I11" s="19"/>
      <c r="J11" s="35"/>
      <c r="K11" s="35"/>
    </row>
    <row r="12" spans="1:11" ht="12.75" customHeight="1">
      <c r="A12" s="37"/>
      <c r="B12" s="39"/>
      <c r="C12" s="38"/>
      <c r="D12" s="1" t="s">
        <v>25</v>
      </c>
      <c r="E12" s="12"/>
      <c r="F12" s="12"/>
      <c r="G12" s="19"/>
      <c r="H12" s="19"/>
      <c r="I12" s="19"/>
      <c r="J12" s="36"/>
      <c r="K12" s="36"/>
    </row>
    <row r="13" spans="1:11" ht="12.75" customHeight="1">
      <c r="A13" s="37" t="s">
        <v>10</v>
      </c>
      <c r="B13" s="40" t="s">
        <v>59</v>
      </c>
      <c r="C13" s="37"/>
      <c r="D13" s="16" t="s">
        <v>6</v>
      </c>
      <c r="E13" s="12">
        <f>F13+G13+H13</f>
        <v>37695452.24</v>
      </c>
      <c r="F13" s="12">
        <f>F14+F15+F16</f>
        <v>37695452.24</v>
      </c>
      <c r="G13" s="12">
        <f>G14+G15+G16</f>
        <v>0</v>
      </c>
      <c r="H13" s="12">
        <f>H23</f>
        <v>0</v>
      </c>
      <c r="I13" s="19"/>
      <c r="J13" s="34"/>
      <c r="K13" s="34"/>
    </row>
    <row r="14" spans="1:11" ht="12.75" customHeight="1">
      <c r="A14" s="37"/>
      <c r="B14" s="40"/>
      <c r="C14" s="37"/>
      <c r="D14" s="16">
        <v>2014</v>
      </c>
      <c r="E14" s="12">
        <f>F14+G14+H14</f>
        <v>12809602.24</v>
      </c>
      <c r="F14" s="12">
        <f aca="true" t="shared" si="1" ref="F14:G16">F19+F24+F29</f>
        <v>12809602.24</v>
      </c>
      <c r="G14" s="12">
        <f t="shared" si="1"/>
        <v>0</v>
      </c>
      <c r="H14" s="12">
        <f>H24</f>
        <v>0</v>
      </c>
      <c r="I14" s="19"/>
      <c r="J14" s="35"/>
      <c r="K14" s="35"/>
    </row>
    <row r="15" spans="1:11" ht="12.75" customHeight="1">
      <c r="A15" s="37"/>
      <c r="B15" s="40"/>
      <c r="C15" s="37"/>
      <c r="D15" s="16">
        <v>2015</v>
      </c>
      <c r="E15" s="12">
        <f>F15+G15+H15</f>
        <v>12500697</v>
      </c>
      <c r="F15" s="12">
        <f t="shared" si="1"/>
        <v>12500697</v>
      </c>
      <c r="G15" s="12">
        <f t="shared" si="1"/>
        <v>0</v>
      </c>
      <c r="H15" s="12">
        <f>H25</f>
        <v>0</v>
      </c>
      <c r="I15" s="19"/>
      <c r="J15" s="35"/>
      <c r="K15" s="35"/>
    </row>
    <row r="16" spans="1:11" ht="12.75" customHeight="1">
      <c r="A16" s="37"/>
      <c r="B16" s="40"/>
      <c r="C16" s="37"/>
      <c r="D16" s="16">
        <v>2016</v>
      </c>
      <c r="E16" s="12">
        <f>F16+G16+H16</f>
        <v>12385153</v>
      </c>
      <c r="F16" s="12">
        <f t="shared" si="1"/>
        <v>12385153</v>
      </c>
      <c r="G16" s="12">
        <f t="shared" si="1"/>
        <v>0</v>
      </c>
      <c r="H16" s="12">
        <f>H26</f>
        <v>0</v>
      </c>
      <c r="I16" s="19"/>
      <c r="J16" s="35"/>
      <c r="K16" s="35"/>
    </row>
    <row r="17" spans="1:11" ht="12.75" customHeight="1">
      <c r="A17" s="37"/>
      <c r="B17" s="40"/>
      <c r="C17" s="37"/>
      <c r="D17" s="20" t="s">
        <v>25</v>
      </c>
      <c r="E17" s="12"/>
      <c r="F17" s="12"/>
      <c r="G17" s="19"/>
      <c r="H17" s="19"/>
      <c r="I17" s="19"/>
      <c r="J17" s="36"/>
      <c r="K17" s="36"/>
    </row>
    <row r="18" spans="1:11" ht="15">
      <c r="A18" s="37" t="s">
        <v>7</v>
      </c>
      <c r="B18" s="40" t="s">
        <v>60</v>
      </c>
      <c r="C18" s="37" t="s">
        <v>30</v>
      </c>
      <c r="D18" s="16" t="s">
        <v>6</v>
      </c>
      <c r="E18" s="12">
        <f>F18</f>
        <v>12892318.24</v>
      </c>
      <c r="F18" s="12">
        <f>F19+F20+F21</f>
        <v>12892318.24</v>
      </c>
      <c r="G18" s="12">
        <f>G19+G20+G21</f>
        <v>0</v>
      </c>
      <c r="H18" s="19"/>
      <c r="I18" s="19"/>
      <c r="J18" s="41" t="s">
        <v>61</v>
      </c>
      <c r="K18" s="34" t="s">
        <v>62</v>
      </c>
    </row>
    <row r="19" spans="1:11" ht="15">
      <c r="A19" s="37"/>
      <c r="B19" s="40"/>
      <c r="C19" s="37"/>
      <c r="D19" s="16">
        <v>2014</v>
      </c>
      <c r="E19" s="12">
        <f>F19</f>
        <v>4158194.24</v>
      </c>
      <c r="F19" s="12">
        <v>4158194.24</v>
      </c>
      <c r="G19" s="12"/>
      <c r="H19" s="19"/>
      <c r="I19" s="19"/>
      <c r="J19" s="42"/>
      <c r="K19" s="35"/>
    </row>
    <row r="20" spans="1:11" ht="15">
      <c r="A20" s="37"/>
      <c r="B20" s="40"/>
      <c r="C20" s="37"/>
      <c r="D20" s="16">
        <v>2015</v>
      </c>
      <c r="E20" s="12">
        <f>F20</f>
        <v>4367062</v>
      </c>
      <c r="F20" s="12">
        <v>4367062</v>
      </c>
      <c r="G20" s="12"/>
      <c r="H20" s="19"/>
      <c r="I20" s="19"/>
      <c r="J20" s="42"/>
      <c r="K20" s="35"/>
    </row>
    <row r="21" spans="1:11" ht="12.75" customHeight="1">
      <c r="A21" s="37"/>
      <c r="B21" s="40"/>
      <c r="C21" s="37"/>
      <c r="D21" s="16">
        <v>2016</v>
      </c>
      <c r="E21" s="12">
        <f>F21</f>
        <v>4367062</v>
      </c>
      <c r="F21" s="12">
        <v>4367062</v>
      </c>
      <c r="G21" s="12"/>
      <c r="H21" s="19"/>
      <c r="I21" s="19"/>
      <c r="J21" s="42"/>
      <c r="K21" s="35"/>
    </row>
    <row r="22" spans="1:11" ht="12.75" customHeight="1">
      <c r="A22" s="37"/>
      <c r="B22" s="40"/>
      <c r="C22" s="37"/>
      <c r="D22" s="20" t="s">
        <v>25</v>
      </c>
      <c r="E22" s="12"/>
      <c r="F22" s="12"/>
      <c r="G22" s="19"/>
      <c r="H22" s="19"/>
      <c r="I22" s="19"/>
      <c r="J22" s="43"/>
      <c r="K22" s="36"/>
    </row>
    <row r="23" spans="1:11" ht="15" customHeight="1">
      <c r="A23" s="37" t="s">
        <v>8</v>
      </c>
      <c r="B23" s="40" t="s">
        <v>63</v>
      </c>
      <c r="C23" s="37" t="s">
        <v>30</v>
      </c>
      <c r="D23" s="16" t="s">
        <v>6</v>
      </c>
      <c r="E23" s="12">
        <f>E24+E25+E26</f>
        <v>16069012</v>
      </c>
      <c r="F23" s="12">
        <f>F24+F25+F26</f>
        <v>16069012</v>
      </c>
      <c r="G23" s="19"/>
      <c r="H23" s="12">
        <f>H24+H25+H26</f>
        <v>0</v>
      </c>
      <c r="I23" s="19"/>
      <c r="J23" s="34" t="s">
        <v>64</v>
      </c>
      <c r="K23" s="34" t="s">
        <v>62</v>
      </c>
    </row>
    <row r="24" spans="1:11" ht="15" customHeight="1">
      <c r="A24" s="37"/>
      <c r="B24" s="40"/>
      <c r="C24" s="37"/>
      <c r="D24" s="16">
        <v>2014</v>
      </c>
      <c r="E24" s="12">
        <f>F24+G24+H24</f>
        <v>5740034</v>
      </c>
      <c r="F24" s="12">
        <v>5740034</v>
      </c>
      <c r="G24" s="19"/>
      <c r="H24" s="12"/>
      <c r="I24" s="19"/>
      <c r="J24" s="35"/>
      <c r="K24" s="35"/>
    </row>
    <row r="25" spans="1:11" ht="15" customHeight="1">
      <c r="A25" s="37"/>
      <c r="B25" s="40"/>
      <c r="C25" s="37"/>
      <c r="D25" s="16">
        <v>2015</v>
      </c>
      <c r="E25" s="12">
        <f>F25+G25+H25</f>
        <v>5222261</v>
      </c>
      <c r="F25" s="12">
        <v>5222261</v>
      </c>
      <c r="G25" s="19"/>
      <c r="H25" s="12"/>
      <c r="I25" s="19"/>
      <c r="J25" s="35"/>
      <c r="K25" s="35"/>
    </row>
    <row r="26" spans="1:11" ht="15" customHeight="1">
      <c r="A26" s="37"/>
      <c r="B26" s="40"/>
      <c r="C26" s="37"/>
      <c r="D26" s="16">
        <v>2016</v>
      </c>
      <c r="E26" s="12">
        <f>F26+G26+H26</f>
        <v>5106717</v>
      </c>
      <c r="F26" s="12">
        <v>5106717</v>
      </c>
      <c r="G26" s="19"/>
      <c r="H26" s="12"/>
      <c r="I26" s="19"/>
      <c r="J26" s="35"/>
      <c r="K26" s="35"/>
    </row>
    <row r="27" spans="1:11" ht="15" customHeight="1">
      <c r="A27" s="37"/>
      <c r="B27" s="40"/>
      <c r="C27" s="37"/>
      <c r="D27" s="20" t="s">
        <v>25</v>
      </c>
      <c r="E27" s="12"/>
      <c r="F27" s="12"/>
      <c r="G27" s="19"/>
      <c r="H27" s="19"/>
      <c r="I27" s="19"/>
      <c r="J27" s="36"/>
      <c r="K27" s="36"/>
    </row>
    <row r="28" spans="1:11" ht="12.75" customHeight="1">
      <c r="A28" s="44" t="s">
        <v>16</v>
      </c>
      <c r="B28" s="47" t="s">
        <v>65</v>
      </c>
      <c r="C28" s="37" t="s">
        <v>30</v>
      </c>
      <c r="D28" s="16" t="s">
        <v>6</v>
      </c>
      <c r="E28" s="12">
        <f>E29+E30+E31</f>
        <v>8734122</v>
      </c>
      <c r="F28" s="12">
        <f>F29+F30+F31</f>
        <v>8734122</v>
      </c>
      <c r="G28" s="12">
        <f>G29+G30+G31</f>
        <v>0</v>
      </c>
      <c r="H28" s="19"/>
      <c r="I28" s="19"/>
      <c r="J28" s="34" t="s">
        <v>66</v>
      </c>
      <c r="K28" s="34" t="s">
        <v>62</v>
      </c>
    </row>
    <row r="29" spans="1:11" ht="12.75" customHeight="1">
      <c r="A29" s="45"/>
      <c r="B29" s="48"/>
      <c r="C29" s="37"/>
      <c r="D29" s="16">
        <v>2014</v>
      </c>
      <c r="E29" s="12">
        <f>F29+G29+H29</f>
        <v>2911374</v>
      </c>
      <c r="F29" s="12">
        <v>2911374</v>
      </c>
      <c r="G29" s="12"/>
      <c r="H29" s="19"/>
      <c r="I29" s="19"/>
      <c r="J29" s="35"/>
      <c r="K29" s="35"/>
    </row>
    <row r="30" spans="1:11" ht="12.75" customHeight="1">
      <c r="A30" s="45"/>
      <c r="B30" s="48"/>
      <c r="C30" s="37"/>
      <c r="D30" s="16">
        <v>2015</v>
      </c>
      <c r="E30" s="12">
        <f>F30+G30+H30</f>
        <v>2911374</v>
      </c>
      <c r="F30" s="12">
        <v>2911374</v>
      </c>
      <c r="G30" s="12"/>
      <c r="H30" s="19"/>
      <c r="I30" s="19"/>
      <c r="J30" s="35"/>
      <c r="K30" s="35"/>
    </row>
    <row r="31" spans="1:11" ht="12.75" customHeight="1">
      <c r="A31" s="45"/>
      <c r="B31" s="48"/>
      <c r="C31" s="37"/>
      <c r="D31" s="16">
        <v>2016</v>
      </c>
      <c r="E31" s="12">
        <f>F31+G31+H31</f>
        <v>2911374</v>
      </c>
      <c r="F31" s="12">
        <v>2911374</v>
      </c>
      <c r="G31" s="12"/>
      <c r="H31" s="19"/>
      <c r="I31" s="19"/>
      <c r="J31" s="35"/>
      <c r="K31" s="35"/>
    </row>
    <row r="32" spans="1:11" ht="12.75" customHeight="1">
      <c r="A32" s="46"/>
      <c r="B32" s="49"/>
      <c r="C32" s="37"/>
      <c r="D32" s="20" t="s">
        <v>25</v>
      </c>
      <c r="E32" s="12"/>
      <c r="F32" s="12"/>
      <c r="G32" s="19"/>
      <c r="H32" s="19"/>
      <c r="I32" s="19"/>
      <c r="J32" s="36"/>
      <c r="K32" s="36"/>
    </row>
  </sheetData>
  <sheetProtection/>
  <mergeCells count="35">
    <mergeCell ref="A28:A32"/>
    <mergeCell ref="B28:B32"/>
    <mergeCell ref="J28:J32"/>
    <mergeCell ref="C23:C27"/>
    <mergeCell ref="C13:C17"/>
    <mergeCell ref="K28:K32"/>
    <mergeCell ref="K23:K27"/>
    <mergeCell ref="A18:A22"/>
    <mergeCell ref="C18:C22"/>
    <mergeCell ref="J18:J22"/>
    <mergeCell ref="K18:K22"/>
    <mergeCell ref="A23:A27"/>
    <mergeCell ref="B23:B27"/>
    <mergeCell ref="J2:K2"/>
    <mergeCell ref="J3:K3"/>
    <mergeCell ref="J23:J27"/>
    <mergeCell ref="K13:K17"/>
    <mergeCell ref="A8:A12"/>
    <mergeCell ref="B8:B12"/>
    <mergeCell ref="C8:C12"/>
    <mergeCell ref="J8:J12"/>
    <mergeCell ref="K8:K12"/>
    <mergeCell ref="A13:A17"/>
    <mergeCell ref="B13:B17"/>
    <mergeCell ref="B18:B22"/>
    <mergeCell ref="J6:J7"/>
    <mergeCell ref="J13:J17"/>
    <mergeCell ref="J1:K1"/>
    <mergeCell ref="C28:C32"/>
    <mergeCell ref="K6:K7"/>
    <mergeCell ref="A4:J4"/>
    <mergeCell ref="A6:A7"/>
    <mergeCell ref="B6:B7"/>
    <mergeCell ref="C6:C7"/>
    <mergeCell ref="D6:I6"/>
  </mergeCells>
  <printOptions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115" zoomScaleNormal="115" zoomScaleSheetLayoutView="115" zoomScalePageLayoutView="0" workbookViewId="0" topLeftCell="A1">
      <selection activeCell="E3" sqref="E3:F3"/>
    </sheetView>
  </sheetViews>
  <sheetFormatPr defaultColWidth="11.140625" defaultRowHeight="15"/>
  <cols>
    <col min="1" max="1" width="21.8515625" style="0" customWidth="1"/>
    <col min="2" max="2" width="5.7109375" style="0" customWidth="1"/>
    <col min="3" max="3" width="12.421875" style="0" customWidth="1"/>
    <col min="4" max="6" width="13.421875" style="0" customWidth="1"/>
    <col min="7" max="251" width="9.140625" style="0" customWidth="1"/>
    <col min="252" max="252" width="21.8515625" style="0" customWidth="1"/>
    <col min="253" max="253" width="5.7109375" style="0" customWidth="1"/>
    <col min="254" max="254" width="12.421875" style="0" customWidth="1"/>
  </cols>
  <sheetData>
    <row r="1" spans="5:6" ht="12.75" customHeight="1">
      <c r="E1" s="23" t="s">
        <v>67</v>
      </c>
      <c r="F1" s="23"/>
    </row>
    <row r="2" spans="5:6" ht="12.75" customHeight="1">
      <c r="E2" s="23" t="s">
        <v>37</v>
      </c>
      <c r="F2" s="23"/>
    </row>
    <row r="3" spans="5:6" ht="12.75" customHeight="1">
      <c r="E3" s="23" t="s">
        <v>69</v>
      </c>
      <c r="F3" s="23"/>
    </row>
    <row r="4" spans="1:7" ht="36.75" customHeight="1">
      <c r="A4" s="24" t="s">
        <v>47</v>
      </c>
      <c r="B4" s="24"/>
      <c r="C4" s="24"/>
      <c r="D4" s="24"/>
      <c r="E4" s="24"/>
      <c r="F4" s="24"/>
      <c r="G4" s="13"/>
    </row>
    <row r="6" spans="1:7" ht="16.5" customHeight="1">
      <c r="A6" s="25"/>
      <c r="B6" s="28"/>
      <c r="C6" s="31" t="s">
        <v>20</v>
      </c>
      <c r="D6" s="32"/>
      <c r="E6" s="32"/>
      <c r="F6" s="32"/>
      <c r="G6" s="7"/>
    </row>
    <row r="7" spans="1:7" ht="16.5" customHeight="1">
      <c r="A7" s="26"/>
      <c r="B7" s="29"/>
      <c r="C7" s="9" t="s">
        <v>6</v>
      </c>
      <c r="D7" s="9">
        <v>2014</v>
      </c>
      <c r="E7" s="9">
        <v>2015</v>
      </c>
      <c r="F7" s="9">
        <v>2016</v>
      </c>
      <c r="G7" s="7"/>
    </row>
    <row r="8" spans="1:7" ht="16.5" customHeight="1">
      <c r="A8" s="27"/>
      <c r="B8" s="30"/>
      <c r="C8" s="14" t="s">
        <v>19</v>
      </c>
      <c r="D8" s="14" t="s">
        <v>19</v>
      </c>
      <c r="E8" s="14" t="s">
        <v>19</v>
      </c>
      <c r="F8" s="14" t="s">
        <v>19</v>
      </c>
      <c r="G8" s="7"/>
    </row>
    <row r="9" spans="1:7" ht="16.5" customHeight="1">
      <c r="A9" s="22" t="s">
        <v>48</v>
      </c>
      <c r="B9" s="5" t="s">
        <v>6</v>
      </c>
      <c r="C9" s="10">
        <f>C10</f>
        <v>99198253.64</v>
      </c>
      <c r="D9" s="11">
        <f>D10</f>
        <v>32827296.64</v>
      </c>
      <c r="E9" s="11">
        <f>E10</f>
        <v>32895292</v>
      </c>
      <c r="F9" s="11">
        <f>F10</f>
        <v>33475665</v>
      </c>
      <c r="G9" s="8"/>
    </row>
    <row r="10" spans="1:7" ht="16.5" customHeight="1">
      <c r="A10" s="22"/>
      <c r="B10" s="3" t="s">
        <v>4</v>
      </c>
      <c r="C10" s="11">
        <f>D10+E10+F10</f>
        <v>99198253.64</v>
      </c>
      <c r="D10" s="11">
        <f>D15</f>
        <v>32827296.64</v>
      </c>
      <c r="E10" s="11">
        <f>E15</f>
        <v>32895292</v>
      </c>
      <c r="F10" s="11">
        <f>F15</f>
        <v>33475665</v>
      </c>
      <c r="G10" s="8"/>
    </row>
    <row r="11" spans="1:7" ht="16.5" customHeight="1">
      <c r="A11" s="22"/>
      <c r="B11" s="3" t="s">
        <v>2</v>
      </c>
      <c r="C11" s="11"/>
      <c r="D11" s="11"/>
      <c r="E11" s="11"/>
      <c r="F11" s="11"/>
      <c r="G11" s="8"/>
    </row>
    <row r="12" spans="1:7" ht="16.5" customHeight="1">
      <c r="A12" s="22"/>
      <c r="B12" s="3" t="s">
        <v>3</v>
      </c>
      <c r="C12" s="11"/>
      <c r="D12" s="11"/>
      <c r="E12" s="11"/>
      <c r="F12" s="11"/>
      <c r="G12" s="8"/>
    </row>
    <row r="13" spans="1:7" ht="16.5" customHeight="1">
      <c r="A13" s="22"/>
      <c r="B13" s="3" t="s">
        <v>5</v>
      </c>
      <c r="C13" s="11"/>
      <c r="D13" s="11"/>
      <c r="E13" s="11"/>
      <c r="F13" s="11"/>
      <c r="G13" s="8"/>
    </row>
    <row r="14" spans="1:7" ht="16.5" customHeight="1">
      <c r="A14" s="22" t="s">
        <v>26</v>
      </c>
      <c r="B14" s="5" t="s">
        <v>6</v>
      </c>
      <c r="C14" s="10">
        <f>C15</f>
        <v>99198253.64</v>
      </c>
      <c r="D14" s="11">
        <f>D15</f>
        <v>32827296.64</v>
      </c>
      <c r="E14" s="11">
        <f>E15</f>
        <v>32895292</v>
      </c>
      <c r="F14" s="11">
        <f>F15</f>
        <v>33475665</v>
      </c>
      <c r="G14" s="8"/>
    </row>
    <row r="15" spans="1:7" ht="16.5" customHeight="1">
      <c r="A15" s="22"/>
      <c r="B15" s="3" t="s">
        <v>4</v>
      </c>
      <c r="C15" s="11">
        <f>D15+E15+F15</f>
        <v>99198253.64</v>
      </c>
      <c r="D15" s="11">
        <v>32827296.64</v>
      </c>
      <c r="E15" s="11">
        <v>32895292</v>
      </c>
      <c r="F15" s="11">
        <v>33475665</v>
      </c>
      <c r="G15" s="8"/>
    </row>
    <row r="16" spans="1:7" ht="16.5" customHeight="1">
      <c r="A16" s="22"/>
      <c r="B16" s="3" t="s">
        <v>2</v>
      </c>
      <c r="C16" s="11"/>
      <c r="D16" s="11"/>
      <c r="E16" s="11"/>
      <c r="F16" s="11"/>
      <c r="G16" s="8"/>
    </row>
    <row r="17" spans="1:7" ht="16.5" customHeight="1">
      <c r="A17" s="22"/>
      <c r="B17" s="3" t="s">
        <v>3</v>
      </c>
      <c r="C17" s="11"/>
      <c r="D17" s="11"/>
      <c r="E17" s="11"/>
      <c r="F17" s="11"/>
      <c r="G17" s="8"/>
    </row>
    <row r="18" spans="1:7" ht="16.5" customHeight="1">
      <c r="A18" s="22"/>
      <c r="B18" s="3" t="s">
        <v>5</v>
      </c>
      <c r="C18" s="11"/>
      <c r="D18" s="11"/>
      <c r="E18" s="11"/>
      <c r="F18" s="11"/>
      <c r="G18" s="8"/>
    </row>
  </sheetData>
  <sheetProtection/>
  <mergeCells count="9">
    <mergeCell ref="E1:F1"/>
    <mergeCell ref="A14:A18"/>
    <mergeCell ref="A4:F4"/>
    <mergeCell ref="A6:A8"/>
    <mergeCell ref="B6:B8"/>
    <mergeCell ref="C6:F6"/>
    <mergeCell ref="A9:A13"/>
    <mergeCell ref="E2:F2"/>
    <mergeCell ref="E3:F3"/>
  </mergeCells>
  <printOptions/>
  <pageMargins left="0.7" right="0.7" top="0.34" bottom="0.36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115" zoomScaleNormal="115" zoomScaleSheetLayoutView="115" zoomScalePageLayoutView="0" workbookViewId="0" topLeftCell="C1">
      <selection activeCell="J3" sqref="J3:K3"/>
    </sheetView>
  </sheetViews>
  <sheetFormatPr defaultColWidth="9.140625" defaultRowHeight="15"/>
  <cols>
    <col min="1" max="1" width="5.57421875" style="2" customWidth="1"/>
    <col min="2" max="2" width="33.8515625" style="0" customWidth="1"/>
    <col min="4" max="4" width="9.140625" style="1" customWidth="1"/>
    <col min="5" max="5" width="11.28125" style="0" customWidth="1"/>
    <col min="6" max="6" width="11.421875" style="0" customWidth="1"/>
    <col min="7" max="9" width="7.28125" style="0" customWidth="1"/>
    <col min="10" max="10" width="20.57421875" style="0" customWidth="1"/>
    <col min="11" max="11" width="14.00390625" style="0" customWidth="1"/>
  </cols>
  <sheetData>
    <row r="1" spans="1:11" ht="12.75" customHeight="1">
      <c r="A1"/>
      <c r="D1"/>
      <c r="I1" s="18"/>
      <c r="J1" s="23" t="s">
        <v>68</v>
      </c>
      <c r="K1" s="23"/>
    </row>
    <row r="2" spans="1:11" ht="12.75" customHeight="1">
      <c r="A2"/>
      <c r="D2"/>
      <c r="F2" s="6"/>
      <c r="J2" s="23" t="s">
        <v>37</v>
      </c>
      <c r="K2" s="23"/>
    </row>
    <row r="3" spans="1:11" ht="12.75" customHeight="1">
      <c r="A3"/>
      <c r="D3"/>
      <c r="F3" s="6"/>
      <c r="J3" s="23" t="s">
        <v>69</v>
      </c>
      <c r="K3" s="23"/>
    </row>
    <row r="4" spans="1:12" ht="22.5" customHeight="1">
      <c r="A4" s="24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3"/>
    </row>
    <row r="5" spans="1:4" ht="15">
      <c r="A5"/>
      <c r="D5"/>
    </row>
    <row r="6" spans="1:11" ht="19.5" customHeight="1">
      <c r="A6" s="37" t="s">
        <v>0</v>
      </c>
      <c r="B6" s="38" t="s">
        <v>18</v>
      </c>
      <c r="C6" s="38" t="s">
        <v>13</v>
      </c>
      <c r="D6" s="38" t="s">
        <v>21</v>
      </c>
      <c r="E6" s="38"/>
      <c r="F6" s="38"/>
      <c r="G6" s="38"/>
      <c r="H6" s="38"/>
      <c r="I6" s="38"/>
      <c r="J6" s="34" t="s">
        <v>15</v>
      </c>
      <c r="K6" s="34" t="s">
        <v>9</v>
      </c>
    </row>
    <row r="7" spans="1:11" ht="21" customHeight="1">
      <c r="A7" s="37"/>
      <c r="B7" s="38"/>
      <c r="C7" s="38"/>
      <c r="D7" s="16" t="s">
        <v>1</v>
      </c>
      <c r="E7" s="16" t="s">
        <v>6</v>
      </c>
      <c r="F7" s="16" t="s">
        <v>4</v>
      </c>
      <c r="G7" s="16" t="s">
        <v>2</v>
      </c>
      <c r="H7" s="16" t="s">
        <v>3</v>
      </c>
      <c r="I7" s="16" t="s">
        <v>5</v>
      </c>
      <c r="J7" s="35"/>
      <c r="K7" s="36"/>
    </row>
    <row r="8" spans="1:11" ht="12.75" customHeight="1">
      <c r="A8" s="37"/>
      <c r="B8" s="39" t="s">
        <v>46</v>
      </c>
      <c r="C8" s="38"/>
      <c r="D8" s="16" t="s">
        <v>6</v>
      </c>
      <c r="E8" s="12">
        <f>F8</f>
        <v>99198253.64</v>
      </c>
      <c r="F8" s="12">
        <f>F9+F10+F11</f>
        <v>99198253.64</v>
      </c>
      <c r="G8" s="19"/>
      <c r="H8" s="19"/>
      <c r="I8" s="19"/>
      <c r="J8" s="34"/>
      <c r="K8" s="34"/>
    </row>
    <row r="9" spans="1:11" ht="12.75" customHeight="1">
      <c r="A9" s="37"/>
      <c r="B9" s="39"/>
      <c r="C9" s="38"/>
      <c r="D9" s="16">
        <v>2014</v>
      </c>
      <c r="E9" s="12">
        <f>+E14+E24</f>
        <v>32827296.64</v>
      </c>
      <c r="F9" s="12">
        <f>F14+F24</f>
        <v>32827296.64</v>
      </c>
      <c r="G9" s="19"/>
      <c r="H9" s="19"/>
      <c r="I9" s="19"/>
      <c r="J9" s="35"/>
      <c r="K9" s="35"/>
    </row>
    <row r="10" spans="1:11" ht="12.75" customHeight="1">
      <c r="A10" s="37"/>
      <c r="B10" s="39"/>
      <c r="C10" s="38"/>
      <c r="D10" s="16">
        <v>2015</v>
      </c>
      <c r="E10" s="12">
        <f>E15+E25</f>
        <v>32895292</v>
      </c>
      <c r="F10" s="12">
        <f>F15+F25</f>
        <v>32895292</v>
      </c>
      <c r="G10" s="19"/>
      <c r="H10" s="19"/>
      <c r="I10" s="19"/>
      <c r="J10" s="35"/>
      <c r="K10" s="35"/>
    </row>
    <row r="11" spans="1:11" ht="12.75" customHeight="1">
      <c r="A11" s="37"/>
      <c r="B11" s="39"/>
      <c r="C11" s="38"/>
      <c r="D11" s="16">
        <v>2016</v>
      </c>
      <c r="E11" s="12">
        <f>E16+E26</f>
        <v>33475665</v>
      </c>
      <c r="F11" s="12">
        <f>F16+F26</f>
        <v>33475665</v>
      </c>
      <c r="G11" s="19"/>
      <c r="H11" s="19"/>
      <c r="I11" s="19"/>
      <c r="J11" s="35"/>
      <c r="K11" s="35"/>
    </row>
    <row r="12" spans="1:11" ht="12.75" customHeight="1">
      <c r="A12" s="37"/>
      <c r="B12" s="39"/>
      <c r="C12" s="38"/>
      <c r="D12" s="1" t="s">
        <v>25</v>
      </c>
      <c r="E12" s="12"/>
      <c r="F12" s="12"/>
      <c r="G12" s="19"/>
      <c r="H12" s="19"/>
      <c r="I12" s="19"/>
      <c r="J12" s="36"/>
      <c r="K12" s="36"/>
    </row>
    <row r="13" spans="1:11" ht="12.75" customHeight="1">
      <c r="A13" s="37" t="s">
        <v>10</v>
      </c>
      <c r="B13" s="40" t="s">
        <v>27</v>
      </c>
      <c r="C13" s="37"/>
      <c r="D13" s="16" t="s">
        <v>6</v>
      </c>
      <c r="E13" s="12">
        <f>F13</f>
        <v>30109250</v>
      </c>
      <c r="F13" s="12">
        <f>F14+F15+F16</f>
        <v>30109250</v>
      </c>
      <c r="G13" s="19"/>
      <c r="H13" s="19"/>
      <c r="I13" s="19"/>
      <c r="J13" s="34"/>
      <c r="K13" s="34"/>
    </row>
    <row r="14" spans="1:11" ht="12.75" customHeight="1">
      <c r="A14" s="37"/>
      <c r="B14" s="40"/>
      <c r="C14" s="37"/>
      <c r="D14" s="16">
        <v>2014</v>
      </c>
      <c r="E14" s="12">
        <f aca="true" t="shared" si="0" ref="E14:F16">E19</f>
        <v>9648097</v>
      </c>
      <c r="F14" s="12">
        <f t="shared" si="0"/>
        <v>9648097</v>
      </c>
      <c r="G14" s="19"/>
      <c r="H14" s="19"/>
      <c r="I14" s="19"/>
      <c r="J14" s="35"/>
      <c r="K14" s="35"/>
    </row>
    <row r="15" spans="1:11" ht="12.75" customHeight="1">
      <c r="A15" s="37"/>
      <c r="B15" s="40"/>
      <c r="C15" s="37"/>
      <c r="D15" s="16">
        <v>2015</v>
      </c>
      <c r="E15" s="12">
        <f t="shared" si="0"/>
        <v>10089826</v>
      </c>
      <c r="F15" s="12">
        <f t="shared" si="0"/>
        <v>10089826</v>
      </c>
      <c r="G15" s="19"/>
      <c r="H15" s="19"/>
      <c r="I15" s="19"/>
      <c r="J15" s="35"/>
      <c r="K15" s="35"/>
    </row>
    <row r="16" spans="1:11" ht="12.75" customHeight="1">
      <c r="A16" s="37"/>
      <c r="B16" s="40"/>
      <c r="C16" s="37"/>
      <c r="D16" s="16">
        <v>2016</v>
      </c>
      <c r="E16" s="12">
        <f t="shared" si="0"/>
        <v>10371327</v>
      </c>
      <c r="F16" s="12">
        <f t="shared" si="0"/>
        <v>10371327</v>
      </c>
      <c r="G16" s="19"/>
      <c r="H16" s="19"/>
      <c r="I16" s="19"/>
      <c r="J16" s="35"/>
      <c r="K16" s="35"/>
    </row>
    <row r="17" spans="1:11" ht="12.75" customHeight="1">
      <c r="A17" s="37"/>
      <c r="B17" s="40"/>
      <c r="C17" s="37"/>
      <c r="D17" s="20" t="s">
        <v>25</v>
      </c>
      <c r="E17" s="12"/>
      <c r="F17" s="12"/>
      <c r="G17" s="19"/>
      <c r="H17" s="19"/>
      <c r="I17" s="19"/>
      <c r="J17" s="36"/>
      <c r="K17" s="36"/>
    </row>
    <row r="18" spans="1:11" ht="15">
      <c r="A18" s="37" t="s">
        <v>7</v>
      </c>
      <c r="B18" s="40" t="s">
        <v>31</v>
      </c>
      <c r="C18" s="37"/>
      <c r="D18" s="16" t="s">
        <v>6</v>
      </c>
      <c r="E18" s="12">
        <f>F18</f>
        <v>30109250</v>
      </c>
      <c r="F18" s="12">
        <f>F19+F20+F21</f>
        <v>30109250</v>
      </c>
      <c r="G18" s="19"/>
      <c r="H18" s="19"/>
      <c r="I18" s="19"/>
      <c r="J18" s="34" t="s">
        <v>34</v>
      </c>
      <c r="K18" s="34" t="s">
        <v>28</v>
      </c>
    </row>
    <row r="19" spans="1:11" ht="15">
      <c r="A19" s="37"/>
      <c r="B19" s="40"/>
      <c r="C19" s="37"/>
      <c r="D19" s="16">
        <v>2014</v>
      </c>
      <c r="E19" s="12">
        <f>F19</f>
        <v>9648097</v>
      </c>
      <c r="F19" s="12">
        <f>9726977-107360+28480</f>
        <v>9648097</v>
      </c>
      <c r="G19" s="19"/>
      <c r="H19" s="19"/>
      <c r="I19" s="19"/>
      <c r="J19" s="35"/>
      <c r="K19" s="35"/>
    </row>
    <row r="20" spans="1:11" ht="15">
      <c r="A20" s="37"/>
      <c r="B20" s="40"/>
      <c r="C20" s="37"/>
      <c r="D20" s="16">
        <v>2015</v>
      </c>
      <c r="E20" s="12">
        <f>F20</f>
        <v>10089826</v>
      </c>
      <c r="F20" s="12">
        <v>10089826</v>
      </c>
      <c r="G20" s="19"/>
      <c r="H20" s="19"/>
      <c r="I20" s="19"/>
      <c r="J20" s="35"/>
      <c r="K20" s="35"/>
    </row>
    <row r="21" spans="1:11" ht="12.75" customHeight="1">
      <c r="A21" s="37"/>
      <c r="B21" s="40"/>
      <c r="C21" s="37"/>
      <c r="D21" s="16">
        <v>2016</v>
      </c>
      <c r="E21" s="12">
        <f>F21</f>
        <v>10371327</v>
      </c>
      <c r="F21" s="12">
        <v>10371327</v>
      </c>
      <c r="G21" s="19"/>
      <c r="H21" s="19"/>
      <c r="I21" s="19"/>
      <c r="J21" s="35"/>
      <c r="K21" s="35"/>
    </row>
    <row r="22" spans="1:11" ht="12.75" customHeight="1">
      <c r="A22" s="37"/>
      <c r="B22" s="40"/>
      <c r="C22" s="37"/>
      <c r="D22" s="20" t="s">
        <v>25</v>
      </c>
      <c r="E22" s="12"/>
      <c r="F22" s="12"/>
      <c r="G22" s="19"/>
      <c r="H22" s="19"/>
      <c r="I22" s="19"/>
      <c r="J22" s="36"/>
      <c r="K22" s="36"/>
    </row>
    <row r="23" spans="1:11" ht="12.75" customHeight="1">
      <c r="A23" s="37" t="s">
        <v>11</v>
      </c>
      <c r="B23" s="40" t="s">
        <v>29</v>
      </c>
      <c r="C23" s="37"/>
      <c r="D23" s="16" t="s">
        <v>6</v>
      </c>
      <c r="E23" s="12">
        <f>F23</f>
        <v>69089003.64</v>
      </c>
      <c r="F23" s="12">
        <f>F24+F25+F26</f>
        <v>69089003.64</v>
      </c>
      <c r="G23" s="19"/>
      <c r="H23" s="19"/>
      <c r="I23" s="19"/>
      <c r="J23" s="34"/>
      <c r="K23" s="34"/>
    </row>
    <row r="24" spans="1:11" ht="12.75" customHeight="1">
      <c r="A24" s="37"/>
      <c r="B24" s="40"/>
      <c r="C24" s="37"/>
      <c r="D24" s="16">
        <v>2014</v>
      </c>
      <c r="E24" s="12">
        <f>E29+E34+E39</f>
        <v>23179199.64</v>
      </c>
      <c r="F24" s="12">
        <f>F29+F34+F39</f>
        <v>23179199.64</v>
      </c>
      <c r="G24" s="19"/>
      <c r="H24" s="19"/>
      <c r="I24" s="19"/>
      <c r="J24" s="35"/>
      <c r="K24" s="35"/>
    </row>
    <row r="25" spans="1:11" ht="12.75" customHeight="1">
      <c r="A25" s="37"/>
      <c r="B25" s="40"/>
      <c r="C25" s="37"/>
      <c r="D25" s="16">
        <v>2015</v>
      </c>
      <c r="E25" s="12">
        <f>E30+E35</f>
        <v>22805466</v>
      </c>
      <c r="F25" s="12">
        <f>F30+F35+F40</f>
        <v>22805466</v>
      </c>
      <c r="G25" s="19"/>
      <c r="H25" s="19"/>
      <c r="I25" s="19"/>
      <c r="J25" s="35"/>
      <c r="K25" s="35"/>
    </row>
    <row r="26" spans="1:11" ht="12.75" customHeight="1">
      <c r="A26" s="37"/>
      <c r="B26" s="40"/>
      <c r="C26" s="37"/>
      <c r="D26" s="16">
        <v>2016</v>
      </c>
      <c r="E26" s="12">
        <f>E31+E36</f>
        <v>23104338</v>
      </c>
      <c r="F26" s="12">
        <f>F31+F36+F41</f>
        <v>23104338</v>
      </c>
      <c r="G26" s="19"/>
      <c r="H26" s="19"/>
      <c r="I26" s="19"/>
      <c r="J26" s="35"/>
      <c r="K26" s="35"/>
    </row>
    <row r="27" spans="1:11" ht="12.75" customHeight="1">
      <c r="A27" s="37"/>
      <c r="B27" s="40"/>
      <c r="C27" s="37"/>
      <c r="D27" s="20" t="s">
        <v>25</v>
      </c>
      <c r="E27" s="12"/>
      <c r="F27" s="12"/>
      <c r="G27" s="19"/>
      <c r="H27" s="19"/>
      <c r="I27" s="19"/>
      <c r="J27" s="36"/>
      <c r="K27" s="36"/>
    </row>
    <row r="28" spans="1:11" ht="12.75" customHeight="1">
      <c r="A28" s="44" t="s">
        <v>12</v>
      </c>
      <c r="B28" s="47" t="s">
        <v>32</v>
      </c>
      <c r="C28" s="15"/>
      <c r="D28" s="16" t="s">
        <v>6</v>
      </c>
      <c r="E28" s="12">
        <f>F28</f>
        <v>62339572.64</v>
      </c>
      <c r="F28" s="12">
        <f>F29+F30+F31</f>
        <v>62339572.64</v>
      </c>
      <c r="G28" s="19"/>
      <c r="H28" s="19"/>
      <c r="I28" s="19"/>
      <c r="J28" s="38" t="s">
        <v>35</v>
      </c>
      <c r="K28" s="38" t="s">
        <v>28</v>
      </c>
    </row>
    <row r="29" spans="1:11" ht="12.75" customHeight="1">
      <c r="A29" s="45"/>
      <c r="B29" s="48"/>
      <c r="C29" s="15"/>
      <c r="D29" s="16">
        <v>2014</v>
      </c>
      <c r="E29" s="12">
        <f>F29</f>
        <v>20737393.64</v>
      </c>
      <c r="F29" s="12">
        <f>21761661-1800000+610000+165732.64</f>
        <v>20737393.64</v>
      </c>
      <c r="G29" s="19"/>
      <c r="H29" s="19"/>
      <c r="I29" s="19"/>
      <c r="J29" s="38"/>
      <c r="K29" s="38"/>
    </row>
    <row r="30" spans="1:11" ht="12.75" customHeight="1">
      <c r="A30" s="45"/>
      <c r="B30" s="48"/>
      <c r="C30" s="15"/>
      <c r="D30" s="16">
        <v>2015</v>
      </c>
      <c r="E30" s="12">
        <f>F30</f>
        <v>20638554</v>
      </c>
      <c r="F30" s="12">
        <f>20851855-213301</f>
        <v>20638554</v>
      </c>
      <c r="G30" s="19"/>
      <c r="H30" s="19"/>
      <c r="I30" s="19"/>
      <c r="J30" s="38"/>
      <c r="K30" s="38"/>
    </row>
    <row r="31" spans="1:11" ht="12.75" customHeight="1">
      <c r="A31" s="45"/>
      <c r="B31" s="48"/>
      <c r="C31" s="15"/>
      <c r="D31" s="16">
        <v>2016</v>
      </c>
      <c r="E31" s="12">
        <f>F31</f>
        <v>20963625</v>
      </c>
      <c r="F31" s="12">
        <f>21254742-291117</f>
        <v>20963625</v>
      </c>
      <c r="G31" s="19"/>
      <c r="H31" s="19"/>
      <c r="I31" s="19"/>
      <c r="J31" s="38"/>
      <c r="K31" s="38"/>
    </row>
    <row r="32" spans="1:11" ht="12.75" customHeight="1">
      <c r="A32" s="46"/>
      <c r="B32" s="49"/>
      <c r="C32" s="15"/>
      <c r="D32" s="20" t="s">
        <v>25</v>
      </c>
      <c r="E32" s="12"/>
      <c r="F32" s="12"/>
      <c r="G32" s="19"/>
      <c r="H32" s="19"/>
      <c r="I32" s="19"/>
      <c r="J32" s="38"/>
      <c r="K32" s="38"/>
    </row>
    <row r="33" spans="1:11" ht="12.75" customHeight="1">
      <c r="A33" s="50" t="s">
        <v>14</v>
      </c>
      <c r="B33" s="47" t="s">
        <v>33</v>
      </c>
      <c r="C33" s="15"/>
      <c r="D33" s="16" t="s">
        <v>6</v>
      </c>
      <c r="E33" s="12">
        <f>F33</f>
        <v>5984336</v>
      </c>
      <c r="F33" s="12">
        <f>F34+F35+F36</f>
        <v>5984336</v>
      </c>
      <c r="G33" s="19"/>
      <c r="H33" s="19"/>
      <c r="I33" s="19"/>
      <c r="J33" s="38"/>
      <c r="K33" s="38"/>
    </row>
    <row r="34" spans="1:11" ht="12.75" customHeight="1">
      <c r="A34" s="51"/>
      <c r="B34" s="48"/>
      <c r="C34" s="15"/>
      <c r="D34" s="16">
        <v>2014</v>
      </c>
      <c r="E34" s="12">
        <f>F34</f>
        <v>1676711</v>
      </c>
      <c r="F34" s="12">
        <f>2076606+2500000-699895-2200000</f>
        <v>1676711</v>
      </c>
      <c r="G34" s="19"/>
      <c r="H34" s="19"/>
      <c r="I34" s="19"/>
      <c r="J34" s="38"/>
      <c r="K34" s="38"/>
    </row>
    <row r="35" spans="1:11" ht="12.75" customHeight="1">
      <c r="A35" s="51"/>
      <c r="B35" s="48"/>
      <c r="C35" s="15"/>
      <c r="D35" s="16">
        <v>2015</v>
      </c>
      <c r="E35" s="12">
        <f>F35</f>
        <v>2166912</v>
      </c>
      <c r="F35" s="12">
        <v>2166912</v>
      </c>
      <c r="G35" s="19"/>
      <c r="H35" s="19"/>
      <c r="I35" s="19"/>
      <c r="J35" s="38"/>
      <c r="K35" s="38"/>
    </row>
    <row r="36" spans="1:11" ht="12.75" customHeight="1">
      <c r="A36" s="51"/>
      <c r="B36" s="48"/>
      <c r="C36" s="15"/>
      <c r="D36" s="16">
        <v>2016</v>
      </c>
      <c r="E36" s="12">
        <f>F36</f>
        <v>2140713</v>
      </c>
      <c r="F36" s="12">
        <v>2140713</v>
      </c>
      <c r="G36" s="19"/>
      <c r="H36" s="19"/>
      <c r="I36" s="19"/>
      <c r="J36" s="38"/>
      <c r="K36" s="38"/>
    </row>
    <row r="37" spans="1:11" ht="12.75" customHeight="1">
      <c r="A37" s="52"/>
      <c r="B37" s="49"/>
      <c r="C37" s="15"/>
      <c r="D37" s="20" t="s">
        <v>25</v>
      </c>
      <c r="E37" s="12"/>
      <c r="F37" s="12"/>
      <c r="G37" s="19"/>
      <c r="H37" s="19"/>
      <c r="I37" s="19"/>
      <c r="J37" s="38"/>
      <c r="K37" s="38"/>
    </row>
    <row r="38" spans="1:11" ht="12.75" customHeight="1">
      <c r="A38" s="50" t="s">
        <v>52</v>
      </c>
      <c r="B38" s="47" t="s">
        <v>53</v>
      </c>
      <c r="C38" s="15"/>
      <c r="D38" s="16" t="s">
        <v>6</v>
      </c>
      <c r="E38" s="12">
        <f>F38</f>
        <v>765095</v>
      </c>
      <c r="F38" s="12">
        <f>F39+F40+F41</f>
        <v>765095</v>
      </c>
      <c r="G38" s="19"/>
      <c r="H38" s="19"/>
      <c r="I38" s="19"/>
      <c r="J38" s="38"/>
      <c r="K38" s="38"/>
    </row>
    <row r="39" spans="1:11" ht="12.75" customHeight="1">
      <c r="A39" s="51"/>
      <c r="B39" s="48"/>
      <c r="C39" s="15"/>
      <c r="D39" s="16">
        <v>2014</v>
      </c>
      <c r="E39" s="12">
        <f>F39</f>
        <v>765095</v>
      </c>
      <c r="F39" s="12">
        <v>765095</v>
      </c>
      <c r="G39" s="19"/>
      <c r="H39" s="19"/>
      <c r="I39" s="19"/>
      <c r="J39" s="38"/>
      <c r="K39" s="38"/>
    </row>
    <row r="40" spans="1:11" ht="12.75" customHeight="1">
      <c r="A40" s="51"/>
      <c r="B40" s="48"/>
      <c r="C40" s="15"/>
      <c r="D40" s="16">
        <v>2015</v>
      </c>
      <c r="E40" s="12">
        <f>F40</f>
        <v>0</v>
      </c>
      <c r="F40" s="12"/>
      <c r="G40" s="19"/>
      <c r="H40" s="19"/>
      <c r="I40" s="19"/>
      <c r="J40" s="38"/>
      <c r="K40" s="38"/>
    </row>
    <row r="41" spans="1:11" ht="12.75" customHeight="1">
      <c r="A41" s="51"/>
      <c r="B41" s="48"/>
      <c r="C41" s="15"/>
      <c r="D41" s="16">
        <v>2016</v>
      </c>
      <c r="E41" s="12">
        <f>F41</f>
        <v>0</v>
      </c>
      <c r="F41" s="12"/>
      <c r="G41" s="19"/>
      <c r="H41" s="19"/>
      <c r="I41" s="19"/>
      <c r="J41" s="38"/>
      <c r="K41" s="38"/>
    </row>
    <row r="42" spans="1:11" ht="12.75" customHeight="1">
      <c r="A42" s="52"/>
      <c r="B42" s="49"/>
      <c r="C42" s="15"/>
      <c r="D42" s="20" t="s">
        <v>25</v>
      </c>
      <c r="E42" s="12"/>
      <c r="F42" s="12"/>
      <c r="G42" s="19"/>
      <c r="H42" s="19"/>
      <c r="I42" s="19"/>
      <c r="J42" s="38"/>
      <c r="K42" s="38"/>
    </row>
  </sheetData>
  <sheetProtection/>
  <mergeCells count="38">
    <mergeCell ref="A38:A42"/>
    <mergeCell ref="B38:B42"/>
    <mergeCell ref="J28:J42"/>
    <mergeCell ref="K28:K42"/>
    <mergeCell ref="J2:K2"/>
    <mergeCell ref="J3:K3"/>
    <mergeCell ref="K6:K7"/>
    <mergeCell ref="A4:K4"/>
    <mergeCell ref="A6:A7"/>
    <mergeCell ref="B6:B7"/>
    <mergeCell ref="C6:C7"/>
    <mergeCell ref="D6:I6"/>
    <mergeCell ref="J6:J7"/>
    <mergeCell ref="K13:K17"/>
    <mergeCell ref="A8:A12"/>
    <mergeCell ref="B8:B12"/>
    <mergeCell ref="C8:C12"/>
    <mergeCell ref="J8:J12"/>
    <mergeCell ref="K8:K12"/>
    <mergeCell ref="A13:A17"/>
    <mergeCell ref="A23:A27"/>
    <mergeCell ref="B23:B27"/>
    <mergeCell ref="C23:C27"/>
    <mergeCell ref="J23:J27"/>
    <mergeCell ref="B18:B22"/>
    <mergeCell ref="C18:C22"/>
    <mergeCell ref="J18:J22"/>
    <mergeCell ref="A18:A22"/>
    <mergeCell ref="K18:K22"/>
    <mergeCell ref="J1:K1"/>
    <mergeCell ref="A33:A37"/>
    <mergeCell ref="B33:B37"/>
    <mergeCell ref="A28:A32"/>
    <mergeCell ref="B28:B32"/>
    <mergeCell ref="K23:K27"/>
    <mergeCell ref="B13:B17"/>
    <mergeCell ref="C13:C17"/>
    <mergeCell ref="J13:J17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Никандрова Александра Александровна</cp:lastModifiedBy>
  <cp:lastPrinted>2014-07-16T10:00:15Z</cp:lastPrinted>
  <dcterms:created xsi:type="dcterms:W3CDTF">2013-06-06T11:09:14Z</dcterms:created>
  <dcterms:modified xsi:type="dcterms:W3CDTF">2014-10-02T12:41:09Z</dcterms:modified>
  <cp:category/>
  <cp:version/>
  <cp:contentType/>
  <cp:contentStatus/>
</cp:coreProperties>
</file>