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4370" windowHeight="14010" activeTab="0"/>
  </bookViews>
  <sheets>
    <sheet name="2013-2014" sheetId="1" r:id="rId1"/>
  </sheets>
  <definedNames>
    <definedName name="_xlnm.Print_Titles" localSheetId="0">'2013-2014'!$7:$8</definedName>
    <definedName name="_xlnm.Print_Area" localSheetId="0">'2013-2014'!$A$1:$J$90</definedName>
  </definedNames>
  <calcPr fullCalcOnLoad="1" fullPrecision="0"/>
</workbook>
</file>

<file path=xl/sharedStrings.xml><?xml version="1.0" encoding="utf-8"?>
<sst xmlns="http://schemas.openxmlformats.org/spreadsheetml/2006/main" count="303" uniqueCount="155">
  <si>
    <t>№ п/п</t>
  </si>
  <si>
    <t>Наименование мероприятий</t>
  </si>
  <si>
    <t>Поставка электроэнергии на уличное и фасадное освещение</t>
  </si>
  <si>
    <t>Техническое обслуживание и текущий ремонт уличного освещения в с. Белокаменка</t>
  </si>
  <si>
    <t>Техническое обслуживание и текущий ремонт уличного освещения в г. Полярный</t>
  </si>
  <si>
    <t>Содержание кладбищ</t>
  </si>
  <si>
    <t>Транспортировка с места обнаружения или происшествия в морг умерших (погибших), не имеющих супруга, близких родственников и иных родственников либо законного представителя умершего на территории ЗАТО Александровск</t>
  </si>
  <si>
    <t>Ремонт объектов (мангалы, скамейки, беседки, ограждения), расположенных в зонах отдыха на территории муниципального образования</t>
  </si>
  <si>
    <t xml:space="preserve">Подготовка почвы под цветники, благоустройство клумб </t>
  </si>
  <si>
    <t xml:space="preserve">Монтаж/демонтаж флагов на территории муниципального образования </t>
  </si>
  <si>
    <t xml:space="preserve">Монтаж/демонтаж новогодней иллюминации, елочных гирлянд </t>
  </si>
  <si>
    <t>Монтаж/демонтаж новогодних елей</t>
  </si>
  <si>
    <t>Приобретение флагов</t>
  </si>
  <si>
    <t xml:space="preserve">Отлов, транспортировка и утилизация безнадзорных животных </t>
  </si>
  <si>
    <t>Содержание памятников и памятных досок (ремонт и окраска памятников)</t>
  </si>
  <si>
    <t>Создание благоприятной среды для маломобильной группы людей (изготовление и установка пандусов для инвалидных колясок)</t>
  </si>
  <si>
    <t xml:space="preserve">Сроки выполнения </t>
  </si>
  <si>
    <t>Всего</t>
  </si>
  <si>
    <t>2013 год</t>
  </si>
  <si>
    <t>2014 год</t>
  </si>
  <si>
    <t>Показатели (индикаторы) результативности выполнения программных мероприятий</t>
  </si>
  <si>
    <t>Перечень организаций, участвующих в реализации программных мероприятий</t>
  </si>
  <si>
    <t>Наименование</t>
  </si>
  <si>
    <t>Содержание и благоустройство городской территории</t>
  </si>
  <si>
    <t>1.1.</t>
  </si>
  <si>
    <t>1.2.</t>
  </si>
  <si>
    <t>1.3.</t>
  </si>
  <si>
    <t>1.5.</t>
  </si>
  <si>
    <t>в тч. МБ: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</si>
  <si>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</si>
  <si>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</si>
  <si>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</si>
  <si>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</si>
  <si>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</si>
  <si>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</si>
  <si>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</si>
  <si>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</si>
  <si>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</si>
  <si>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</si>
  <si>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4.3.</t>
  </si>
  <si>
    <t>Поддержание в эстетическом виде захоронений умерших, не имеющих родственников</t>
  </si>
  <si>
    <t>Улучшение условий  проживания, отдыха и досуга граждан муниципального образования ЗАТО Александровск</t>
  </si>
  <si>
    <t>Итого по задаче 3</t>
  </si>
  <si>
    <t>Итого по задаче 4</t>
  </si>
  <si>
    <t>Итого по задаче 1</t>
  </si>
  <si>
    <t>ВСЕГО по Программе</t>
  </si>
  <si>
    <t>МКУ "Служба городского хозяйства"</t>
  </si>
  <si>
    <t>по результатам аукциона, запроса котировок</t>
  </si>
  <si>
    <t>м.кв</t>
  </si>
  <si>
    <t>м.кв.</t>
  </si>
  <si>
    <t>ед.</t>
  </si>
  <si>
    <t>Организация и участие в праздничных мероприятиях</t>
  </si>
  <si>
    <t>Задача 1. Организация освещения улиц на территории муниципального образования ЗАТО Александровск</t>
  </si>
  <si>
    <t>Задача 2. Организация содержания лестничных сходов, детских площадок , тротуаров, дорожек и дворовых территорий  муниципального образования ЗАТО Александровск</t>
  </si>
  <si>
    <t>Задача 3. Организация содержания мест захоронений</t>
  </si>
  <si>
    <t>2.6.</t>
  </si>
  <si>
    <t>Задача 4.  Создание условий для массового отдыха жителей городского округа и организация обустройства мест массового отдыха населения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</si>
  <si>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</si>
  <si>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</si>
  <si>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</si>
  <si>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</si>
  <si>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</si>
  <si>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</si>
  <si>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</si>
  <si>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</si>
  <si>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</si>
  <si>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</si>
  <si>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</si>
  <si>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</si>
  <si>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</si>
  <si>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</si>
  <si>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</si>
  <si>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</si>
  <si>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</si>
  <si>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</si>
  <si>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</si>
  <si>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</si>
  <si>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</si>
  <si>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5.1.</t>
  </si>
  <si>
    <t>Ручная уборка парков, скверов, газонов, тротуаров, лестничных сходов и прилотковой зоны на территории муниципального образования, так же   иных территорий  для выполнения  периодических и разовых работ.</t>
  </si>
  <si>
    <t>Зашивка, закладка оконных и дверных проемов, продухов и технических вентиляционных окон в законсервированных домах</t>
  </si>
  <si>
    <t xml:space="preserve">Закупка семян, посев травы  и выращивание рассады </t>
  </si>
  <si>
    <t>Эвакуация , хранение брошенного и разукомплектованного транспорта, и транспорта от которого отказался владелец</t>
  </si>
  <si>
    <t>Закупка  и ремонт контейнеров для вывоза ТБО</t>
  </si>
  <si>
    <t>Установка и ремонт  ограждений зеленых зон (скверов, парков, дорог)</t>
  </si>
  <si>
    <t xml:space="preserve">количество мероприятий </t>
  </si>
  <si>
    <t>МКУ "Служба городского хозяйства", по результатам аукциона</t>
  </si>
  <si>
    <t>Тыс. кВтч/кВт</t>
  </si>
  <si>
    <t>м.куб</t>
  </si>
  <si>
    <t>Ремонт   новогодней иллюминации</t>
  </si>
  <si>
    <t>м.п.</t>
  </si>
  <si>
    <t>2.9.</t>
  </si>
  <si>
    <t>Приобритение эвакуатора для эвакуации брошенного транспорта</t>
  </si>
  <si>
    <t xml:space="preserve">Ремонт пл. Победы г. Полярный </t>
  </si>
  <si>
    <t>Техническое обслуживание и текущий ремонт уличного освещения в г.Гаджиево</t>
  </si>
  <si>
    <t>м.куб.</t>
  </si>
  <si>
    <t>Обустройство территории штрафстоянки</t>
  </si>
  <si>
    <t>1.4.</t>
  </si>
  <si>
    <t>2.7.</t>
  </si>
  <si>
    <t>2.8.</t>
  </si>
  <si>
    <t xml:space="preserve">Задача 5.  Организация регулирования численности безнадзорных животных </t>
  </si>
  <si>
    <t>Итого по задаче 5</t>
  </si>
  <si>
    <t>Субсидия на возмещение затрат, связанная с приобретением детских игровых площадок</t>
  </si>
  <si>
    <t>%</t>
  </si>
  <si>
    <t>МКУ "Служба городского хозяйства", ОАО "МРСК Северозапад Колэнерго"</t>
  </si>
  <si>
    <t xml:space="preserve">Приложение </t>
  </si>
  <si>
    <t xml:space="preserve">к постановлению администрации </t>
  </si>
  <si>
    <t>ЗАТО Александровск</t>
  </si>
  <si>
    <t xml:space="preserve">3. Перечень программных мероприятий </t>
  </si>
  <si>
    <t>Субсидия на возмещение затрат, связанная с техническим обслуживанием и санитарным содержанием детских площадок на внутриквартальных территориях, входящих в состав земель общего пользования</t>
  </si>
  <si>
    <t xml:space="preserve">Субсидия на возмещение затрат, связанная с техническим обслуживанием детских площадок на дворовых территориях многоквартирных домов </t>
  </si>
  <si>
    <t>2.10.</t>
  </si>
  <si>
    <t>Объемы и источники финансирования (рублей)</t>
  </si>
  <si>
    <t>Аварийные работы</t>
  </si>
  <si>
    <t>4.25.</t>
  </si>
  <si>
    <t>4.26.</t>
  </si>
  <si>
    <t>Устройство поручня для инвалида</t>
  </si>
  <si>
    <t>4.27.</t>
  </si>
  <si>
    <t>2.11.</t>
  </si>
  <si>
    <t>2.12.</t>
  </si>
  <si>
    <t>Приобретение оборудования для проведения противопаводковых мероприятий</t>
  </si>
  <si>
    <t>Приобретение оборудования для проведения противогололедных мероприятий</t>
  </si>
  <si>
    <t>2013-2014</t>
  </si>
  <si>
    <t xml:space="preserve"> Завоз песка на детские площадки</t>
  </si>
  <si>
    <t>УМС администрации ЗАТО Александровск, по результатам запроса котировок</t>
  </si>
  <si>
    <t>УМС администрации ЗАТО Александровск</t>
  </si>
  <si>
    <t>2.13.</t>
  </si>
  <si>
    <t>2.14.</t>
  </si>
  <si>
    <t>Вывоз ТБО и КГО</t>
  </si>
  <si>
    <t>Благоустройство скверов</t>
  </si>
  <si>
    <t>Приобретение, монтаж/демонтаж баннеров на территории муниципального образования</t>
  </si>
  <si>
    <t>Приобретение и установка информационных щитов</t>
  </si>
  <si>
    <t>2.15.</t>
  </si>
  <si>
    <t>Ремонт и обслуживание  фонтанов, ялика.</t>
  </si>
  <si>
    <t>Приобритение, доставка и хранение новогодних елей, зеленых насаждений</t>
  </si>
  <si>
    <t xml:space="preserve">Завоз грунта и пескосоляной смеси  </t>
  </si>
  <si>
    <t>Изготовление, ремонт, установка  флагштоков</t>
  </si>
  <si>
    <t>Приобретение и ремонт скамеек, банкеток, урн на территории муниципального образования</t>
  </si>
  <si>
    <t>Содержание в чистоте  (уборка, вывоз мусора) с мест массового отдыха ( зоны отдыха) на территории муниципального образования</t>
  </si>
  <si>
    <t>Приобретение хоз. инвентаря</t>
  </si>
  <si>
    <t>Итого по задаче 2</t>
  </si>
  <si>
    <t>2.16.</t>
  </si>
  <si>
    <t>Приобретение оборудования для обеззараживания воды</t>
  </si>
  <si>
    <t>Техническое обслуживание и текущий ремонт уличного освещения в г. Снежногорск и н.п. Оленья Губа</t>
  </si>
  <si>
    <t xml:space="preserve">Приобретение, установка архитектурных форм и табличек на детские игровые площадки. Ремонт детских игорвых площадок </t>
  </si>
  <si>
    <t>Ремонт лестничных сходов и подходов к ним.</t>
  </si>
  <si>
    <t>Восстановление дренажных лотков (ремонт, чистка).</t>
  </si>
  <si>
    <t>Благоустройство тротуара в г. Полярный ул. Советская 10-20, 20-17</t>
  </si>
  <si>
    <t>2.17.</t>
  </si>
  <si>
    <t>Устройство подпорной стены в. Г. Полярный</t>
  </si>
  <si>
    <t>Прореживание зеленых насаждений, покос травы и вывоз порубленых остатков. Чистка озер.</t>
  </si>
  <si>
    <t>Лабораторные испытания воды. Экспертиза.</t>
  </si>
  <si>
    <t>2.18.</t>
  </si>
  <si>
    <t>Техническое обследование подпорной стенки, расположенной в районе дома № 21 по ул.Стеблина г.Снежногорск</t>
  </si>
  <si>
    <t>от"31" декабря 2013г. № 3144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</si>
</sst>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justify" vertical="top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 vertical="top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3" fontId="8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="60" zoomScaleNormal="70" zoomScalePageLayoutView="0" workbookViewId="0" topLeftCell="A1">
      <pane ySplit="8" topLeftCell="A9" activePane="bottomLeft" state="frozen"/>
      <selection pane="topLeft" activeCell="A1" sqref="A1"/>
      <selection pane="bottomLeft" activeCell="J5" sqref="J5"/>
    </sheetView>
  </sheetViews>
  <sheetFormatPr defaultColWidth="9.140625" defaultRowHeight="40.5" customHeight="1"/>
  <cols>
    <col min="1" max="1" width="9.421875" style="4" customWidth="1"/>
    <col min="2" max="2" width="52.28125" style="1" customWidth="1"/>
    <col min="3" max="3" width="10.28125" style="1" customWidth="1"/>
    <col min="4" max="4" width="21.421875" style="1" customWidth="1"/>
    <col min="5" max="5" width="20.140625" style="1" customWidth="1"/>
    <col min="6" max="6" width="18.7109375" style="1" customWidth="1"/>
    <col min="7" max="7" width="19.57421875" style="1" customWidth="1"/>
    <col min="8" max="9" width="13.8515625" style="1" customWidth="1"/>
    <col min="10" max="10" width="31.8515625" style="1" customWidth="1"/>
    <col min="11" max="11" width="18.8515625" style="50" customWidth="1"/>
    <col min="12" max="13" width="9.140625" style="1" customWidth="1"/>
    <col min="14" max="14" width="11.00390625" style="1" customWidth="1"/>
    <col min="15" max="16384" width="9.140625" style="1" customWidth="1"/>
  </cols>
  <sheetData>
    <row r="1" ht="18.75">
      <c r="J1" s="36" t="s">
        <v>105</v>
      </c>
    </row>
    <row r="2" ht="18.75">
      <c r="J2" s="36" t="s">
        <v>106</v>
      </c>
    </row>
    <row r="3" ht="15.75" customHeight="1">
      <c r="J3" s="36" t="s">
        <v>107</v>
      </c>
    </row>
    <row r="4" ht="18.75">
      <c r="J4" s="36" t="s">
        <v>154</v>
      </c>
    </row>
    <row r="5" ht="11.25" customHeight="1"/>
    <row r="6" spans="1:10" ht="40.5" customHeight="1" thickBot="1">
      <c r="A6" s="79" t="s">
        <v>108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94.5" thickBot="1">
      <c r="A7" s="77" t="s">
        <v>0</v>
      </c>
      <c r="B7" s="77" t="s">
        <v>1</v>
      </c>
      <c r="C7" s="81" t="s">
        <v>16</v>
      </c>
      <c r="D7" s="83" t="s">
        <v>112</v>
      </c>
      <c r="E7" s="84"/>
      <c r="F7" s="85"/>
      <c r="G7" s="83" t="s">
        <v>20</v>
      </c>
      <c r="H7" s="84"/>
      <c r="I7" s="85"/>
      <c r="J7" s="17" t="s">
        <v>21</v>
      </c>
    </row>
    <row r="8" spans="1:10" ht="40.5" customHeight="1" thickBot="1">
      <c r="A8" s="78"/>
      <c r="B8" s="78"/>
      <c r="C8" s="82"/>
      <c r="D8" s="17" t="s">
        <v>17</v>
      </c>
      <c r="E8" s="17" t="s">
        <v>18</v>
      </c>
      <c r="F8" s="18" t="s">
        <v>19</v>
      </c>
      <c r="G8" s="19" t="s">
        <v>22</v>
      </c>
      <c r="H8" s="20" t="s">
        <v>18</v>
      </c>
      <c r="I8" s="20" t="s">
        <v>19</v>
      </c>
      <c r="J8" s="21"/>
    </row>
    <row r="9" spans="1:11" s="16" customFormat="1" ht="40.5" customHeight="1">
      <c r="A9" s="86" t="s">
        <v>23</v>
      </c>
      <c r="B9" s="87"/>
      <c r="C9" s="87"/>
      <c r="D9" s="87"/>
      <c r="E9" s="87"/>
      <c r="F9" s="87"/>
      <c r="G9" s="87"/>
      <c r="H9" s="87"/>
      <c r="I9" s="87"/>
      <c r="J9" s="88"/>
      <c r="K9" s="51"/>
    </row>
    <row r="10" spans="1:10" ht="40.5" customHeight="1">
      <c r="A10" s="89" t="s">
        <v>52</v>
      </c>
      <c r="B10" s="90"/>
      <c r="C10" s="90"/>
      <c r="D10" s="90"/>
      <c r="E10" s="90"/>
      <c r="F10" s="90"/>
      <c r="G10" s="90"/>
      <c r="H10" s="90"/>
      <c r="I10" s="90"/>
      <c r="J10" s="91"/>
    </row>
    <row r="11" spans="1:10" ht="66.75" customHeight="1">
      <c r="A11" s="64" t="s">
        <v>24</v>
      </c>
      <c r="B11" s="26" t="s">
        <v>3</v>
      </c>
      <c r="C11" s="27" t="s">
        <v>122</v>
      </c>
      <c r="D11" s="22">
        <f>E11+F11</f>
        <v>110916</v>
      </c>
      <c r="E11" s="22">
        <v>54000</v>
      </c>
      <c r="F11" s="22">
        <f>E11*1.054</f>
        <v>56916</v>
      </c>
      <c r="G11" s="27" t="s">
        <v>90</v>
      </c>
      <c r="H11" s="24">
        <v>1350</v>
      </c>
      <c r="I11" s="24">
        <v>1350</v>
      </c>
      <c r="J11" s="28" t="s">
        <v>86</v>
      </c>
    </row>
    <row r="12" spans="1:10" ht="58.5" customHeight="1">
      <c r="A12" s="64" t="s">
        <v>25</v>
      </c>
      <c r="B12" s="26" t="s">
        <v>4</v>
      </c>
      <c r="C12" s="27" t="s">
        <v>122</v>
      </c>
      <c r="D12" s="22">
        <f>E12+F12</f>
        <v>4162196.53</v>
      </c>
      <c r="E12" s="22">
        <v>2108634.32</v>
      </c>
      <c r="F12" s="22">
        <v>2053562.21</v>
      </c>
      <c r="G12" s="27" t="s">
        <v>90</v>
      </c>
      <c r="H12" s="23">
        <v>27000</v>
      </c>
      <c r="I12" s="23">
        <v>27000</v>
      </c>
      <c r="J12" s="28" t="s">
        <v>86</v>
      </c>
    </row>
    <row r="13" spans="1:11" ht="55.5" customHeight="1">
      <c r="A13" s="64" t="s">
        <v>26</v>
      </c>
      <c r="B13" s="26" t="s">
        <v>94</v>
      </c>
      <c r="C13" s="27" t="s">
        <v>122</v>
      </c>
      <c r="D13" s="22">
        <f>E13+F13</f>
        <v>2539525.35</v>
      </c>
      <c r="E13" s="22">
        <v>1197712.26</v>
      </c>
      <c r="F13" s="22">
        <v>1341813.09</v>
      </c>
      <c r="G13" s="27" t="s">
        <v>90</v>
      </c>
      <c r="H13" s="23">
        <v>17300</v>
      </c>
      <c r="I13" s="23">
        <v>17300</v>
      </c>
      <c r="J13" s="28" t="s">
        <v>86</v>
      </c>
      <c r="K13" s="62"/>
    </row>
    <row r="14" spans="1:10" ht="68.25" customHeight="1">
      <c r="A14" s="64" t="s">
        <v>97</v>
      </c>
      <c r="B14" s="26" t="s">
        <v>143</v>
      </c>
      <c r="C14" s="27" t="s">
        <v>122</v>
      </c>
      <c r="D14" s="22">
        <f>E14+F14</f>
        <v>1734531.57</v>
      </c>
      <c r="E14" s="22">
        <v>1111864.52</v>
      </c>
      <c r="F14" s="22">
        <v>622667.05</v>
      </c>
      <c r="G14" s="27" t="s">
        <v>90</v>
      </c>
      <c r="H14" s="23">
        <v>10500</v>
      </c>
      <c r="I14" s="23">
        <f>H14</f>
        <v>10500</v>
      </c>
      <c r="J14" s="28" t="s">
        <v>86</v>
      </c>
    </row>
    <row r="15" spans="1:10" ht="55.5" customHeight="1">
      <c r="A15" s="64" t="s">
        <v>27</v>
      </c>
      <c r="B15" s="26" t="s">
        <v>2</v>
      </c>
      <c r="C15" s="27" t="s">
        <v>122</v>
      </c>
      <c r="D15" s="22">
        <f>E15+F15</f>
        <v>13009632.21</v>
      </c>
      <c r="E15" s="22">
        <v>6304292.21</v>
      </c>
      <c r="F15" s="22">
        <v>6705340</v>
      </c>
      <c r="G15" s="37" t="s">
        <v>87</v>
      </c>
      <c r="H15" s="23">
        <v>1500</v>
      </c>
      <c r="I15" s="23">
        <v>1500</v>
      </c>
      <c r="J15" s="28" t="s">
        <v>104</v>
      </c>
    </row>
    <row r="16" spans="1:10" ht="40.5" customHeight="1">
      <c r="A16" s="25"/>
      <c r="B16" s="63" t="s">
        <v>44</v>
      </c>
      <c r="C16" s="30"/>
      <c r="D16" s="31">
        <f>SUM(D11:D15)</f>
        <v>21556801.66</v>
      </c>
      <c r="E16" s="31">
        <f>SUM(E11:E15)</f>
        <v>10776503.31</v>
      </c>
      <c r="F16" s="31">
        <f>SUM(F11:F15)</f>
        <v>10780298.35</v>
      </c>
      <c r="G16" s="38"/>
      <c r="H16" s="38"/>
      <c r="I16" s="38"/>
      <c r="J16" s="39"/>
    </row>
    <row r="17" spans="1:10" ht="40.5" customHeight="1">
      <c r="A17" s="40"/>
      <c r="B17" s="30"/>
      <c r="C17" s="30"/>
      <c r="D17" s="41" t="s">
        <v>28</v>
      </c>
      <c r="E17" s="42"/>
      <c r="F17" s="42"/>
      <c r="G17" s="38"/>
      <c r="H17" s="38"/>
      <c r="I17" s="38"/>
      <c r="J17" s="39"/>
    </row>
    <row r="18" spans="1:10" ht="40.5" customHeight="1">
      <c r="A18" s="40"/>
      <c r="B18" s="30"/>
      <c r="C18" s="30"/>
      <c r="D18" s="31">
        <f>D16</f>
        <v>21556801.66</v>
      </c>
      <c r="E18" s="31">
        <f>E16</f>
        <v>10776503.31</v>
      </c>
      <c r="F18" s="31">
        <f>F16</f>
        <v>10780298.35</v>
      </c>
      <c r="G18" s="38"/>
      <c r="H18" s="38"/>
      <c r="I18" s="38"/>
      <c r="J18" s="39"/>
    </row>
    <row r="19" spans="1:10" ht="25.5" customHeight="1">
      <c r="A19" s="71" t="s">
        <v>53</v>
      </c>
      <c r="B19" s="72"/>
      <c r="C19" s="72"/>
      <c r="D19" s="72"/>
      <c r="E19" s="72"/>
      <c r="F19" s="72"/>
      <c r="G19" s="72"/>
      <c r="H19" s="72"/>
      <c r="I19" s="72"/>
      <c r="J19" s="73"/>
    </row>
    <row r="20" spans="1:10" ht="117" customHeight="1">
      <c r="A20" s="64" t="s">
        <v>29</v>
      </c>
      <c r="B20" s="26" t="s">
        <v>79</v>
      </c>
      <c r="C20" s="27" t="s">
        <v>122</v>
      </c>
      <c r="D20" s="22">
        <f>E20+F20</f>
        <v>12437064.01</v>
      </c>
      <c r="E20" s="23">
        <v>5928427.18</v>
      </c>
      <c r="F20" s="23">
        <v>6508636.83</v>
      </c>
      <c r="G20" s="24" t="s">
        <v>48</v>
      </c>
      <c r="H20" s="24">
        <v>147105.89</v>
      </c>
      <c r="I20" s="24">
        <v>147105.89</v>
      </c>
      <c r="J20" s="35" t="s">
        <v>86</v>
      </c>
    </row>
    <row r="21" spans="1:10" ht="38.25" customHeight="1">
      <c r="A21" s="64" t="s">
        <v>30</v>
      </c>
      <c r="B21" s="26" t="s">
        <v>128</v>
      </c>
      <c r="C21" s="27" t="s">
        <v>122</v>
      </c>
      <c r="D21" s="22">
        <f aca="true" t="shared" si="0" ref="D21:D38">E21+F21</f>
        <v>257831.44</v>
      </c>
      <c r="E21" s="23">
        <v>257831.44</v>
      </c>
      <c r="F21" s="23">
        <v>0</v>
      </c>
      <c r="G21" s="24" t="s">
        <v>103</v>
      </c>
      <c r="H21" s="24">
        <v>100</v>
      </c>
      <c r="I21" s="24">
        <v>0</v>
      </c>
      <c r="J21" s="35" t="s">
        <v>86</v>
      </c>
    </row>
    <row r="22" spans="1:11" s="33" customFormat="1" ht="107.25" customHeight="1">
      <c r="A22" s="64" t="s">
        <v>31</v>
      </c>
      <c r="B22" s="26" t="s">
        <v>109</v>
      </c>
      <c r="C22" s="27" t="s">
        <v>122</v>
      </c>
      <c r="D22" s="22">
        <f t="shared" si="0"/>
        <v>2021315.92</v>
      </c>
      <c r="E22" s="23">
        <v>1863215.92</v>
      </c>
      <c r="F22" s="23">
        <v>158100</v>
      </c>
      <c r="G22" s="27" t="s">
        <v>103</v>
      </c>
      <c r="H22" s="24">
        <v>100</v>
      </c>
      <c r="I22" s="24">
        <v>100</v>
      </c>
      <c r="J22" s="35" t="s">
        <v>46</v>
      </c>
      <c r="K22" s="52"/>
    </row>
    <row r="23" spans="1:11" s="33" customFormat="1" ht="84.75" customHeight="1">
      <c r="A23" s="64" t="s">
        <v>32</v>
      </c>
      <c r="B23" s="26" t="s">
        <v>110</v>
      </c>
      <c r="C23" s="27" t="s">
        <v>122</v>
      </c>
      <c r="D23" s="22">
        <f t="shared" si="0"/>
        <v>158100</v>
      </c>
      <c r="E23" s="23">
        <v>0</v>
      </c>
      <c r="F23" s="23">
        <v>158100</v>
      </c>
      <c r="G23" s="27" t="s">
        <v>103</v>
      </c>
      <c r="H23" s="24">
        <v>100</v>
      </c>
      <c r="I23" s="24">
        <v>100</v>
      </c>
      <c r="J23" s="35" t="s">
        <v>46</v>
      </c>
      <c r="K23" s="52"/>
    </row>
    <row r="24" spans="1:11" s="33" customFormat="1" ht="48" customHeight="1">
      <c r="A24" s="64" t="s">
        <v>33</v>
      </c>
      <c r="B24" s="26" t="s">
        <v>102</v>
      </c>
      <c r="C24" s="27" t="s">
        <v>122</v>
      </c>
      <c r="D24" s="22">
        <f t="shared" si="0"/>
        <v>1668279</v>
      </c>
      <c r="E24" s="23">
        <v>719679</v>
      </c>
      <c r="F24" s="23">
        <v>948600</v>
      </c>
      <c r="G24" s="27" t="s">
        <v>103</v>
      </c>
      <c r="H24" s="24">
        <v>100</v>
      </c>
      <c r="I24" s="24">
        <v>100</v>
      </c>
      <c r="J24" s="35" t="s">
        <v>46</v>
      </c>
      <c r="K24" s="52"/>
    </row>
    <row r="25" spans="1:11" s="33" customFormat="1" ht="37.5">
      <c r="A25" s="64" t="s">
        <v>55</v>
      </c>
      <c r="B25" s="26" t="s">
        <v>123</v>
      </c>
      <c r="C25" s="27" t="s">
        <v>122</v>
      </c>
      <c r="D25" s="22">
        <f t="shared" si="0"/>
        <v>169292.35</v>
      </c>
      <c r="E25" s="23">
        <v>63892.35</v>
      </c>
      <c r="F25" s="23">
        <v>105400</v>
      </c>
      <c r="G25" s="27" t="s">
        <v>103</v>
      </c>
      <c r="H25" s="24">
        <v>100</v>
      </c>
      <c r="I25" s="24">
        <v>100</v>
      </c>
      <c r="J25" s="35" t="s">
        <v>46</v>
      </c>
      <c r="K25" s="52"/>
    </row>
    <row r="26" spans="1:11" s="33" customFormat="1" ht="78" customHeight="1">
      <c r="A26" s="64" t="s">
        <v>98</v>
      </c>
      <c r="B26" s="26" t="s">
        <v>144</v>
      </c>
      <c r="C26" s="27" t="s">
        <v>122</v>
      </c>
      <c r="D26" s="22">
        <f t="shared" si="0"/>
        <v>755967.71</v>
      </c>
      <c r="E26" s="23">
        <v>650567.71</v>
      </c>
      <c r="F26" s="23">
        <v>105400</v>
      </c>
      <c r="G26" s="27" t="s">
        <v>103</v>
      </c>
      <c r="H26" s="24">
        <v>100</v>
      </c>
      <c r="I26" s="24">
        <v>100</v>
      </c>
      <c r="J26" s="35" t="s">
        <v>46</v>
      </c>
      <c r="K26" s="52"/>
    </row>
    <row r="27" spans="1:11" s="33" customFormat="1" ht="81" customHeight="1">
      <c r="A27" s="64" t="s">
        <v>99</v>
      </c>
      <c r="B27" s="26" t="s">
        <v>80</v>
      </c>
      <c r="C27" s="27" t="s">
        <v>122</v>
      </c>
      <c r="D27" s="22">
        <f t="shared" si="0"/>
        <v>241265.17</v>
      </c>
      <c r="E27" s="23">
        <v>35735.17</v>
      </c>
      <c r="F27" s="23">
        <v>205530</v>
      </c>
      <c r="G27" s="27" t="s">
        <v>50</v>
      </c>
      <c r="H27" s="24">
        <v>2</v>
      </c>
      <c r="I27" s="24">
        <v>2</v>
      </c>
      <c r="J27" s="35" t="s">
        <v>46</v>
      </c>
      <c r="K27" s="52"/>
    </row>
    <row r="28" spans="1:11" s="33" customFormat="1" ht="69.75" customHeight="1">
      <c r="A28" s="65" t="s">
        <v>91</v>
      </c>
      <c r="B28" s="26" t="s">
        <v>82</v>
      </c>
      <c r="C28" s="27" t="s">
        <v>122</v>
      </c>
      <c r="D28" s="22">
        <f t="shared" si="0"/>
        <v>231830</v>
      </c>
      <c r="E28" s="23">
        <v>152780</v>
      </c>
      <c r="F28" s="23">
        <v>79050</v>
      </c>
      <c r="G28" s="27" t="s">
        <v>50</v>
      </c>
      <c r="H28" s="24">
        <v>50</v>
      </c>
      <c r="I28" s="24">
        <v>50</v>
      </c>
      <c r="J28" s="28" t="s">
        <v>86</v>
      </c>
      <c r="K28" s="52"/>
    </row>
    <row r="29" spans="1:11" s="33" customFormat="1" ht="57.75" customHeight="1" hidden="1">
      <c r="A29" s="25" t="s">
        <v>98</v>
      </c>
      <c r="B29" s="26" t="s">
        <v>92</v>
      </c>
      <c r="C29" s="27" t="s">
        <v>122</v>
      </c>
      <c r="D29" s="22">
        <f t="shared" si="0"/>
        <v>0</v>
      </c>
      <c r="E29" s="23">
        <v>0</v>
      </c>
      <c r="F29" s="23">
        <v>0</v>
      </c>
      <c r="G29" s="27" t="s">
        <v>50</v>
      </c>
      <c r="H29" s="24">
        <v>0</v>
      </c>
      <c r="I29" s="24">
        <v>0</v>
      </c>
      <c r="J29" s="28" t="s">
        <v>86</v>
      </c>
      <c r="K29" s="52"/>
    </row>
    <row r="30" spans="1:11" s="33" customFormat="1" ht="57.75" customHeight="1">
      <c r="A30" s="64" t="s">
        <v>111</v>
      </c>
      <c r="B30" s="26" t="s">
        <v>96</v>
      </c>
      <c r="C30" s="27" t="s">
        <v>122</v>
      </c>
      <c r="D30" s="22">
        <f t="shared" si="0"/>
        <v>516014</v>
      </c>
      <c r="E30" s="23">
        <v>199814</v>
      </c>
      <c r="F30" s="23">
        <v>316200</v>
      </c>
      <c r="G30" s="27" t="s">
        <v>49</v>
      </c>
      <c r="H30" s="24">
        <v>400</v>
      </c>
      <c r="I30" s="24">
        <v>400</v>
      </c>
      <c r="J30" s="28" t="s">
        <v>86</v>
      </c>
      <c r="K30" s="52"/>
    </row>
    <row r="31" spans="1:11" s="33" customFormat="1" ht="57.75" customHeight="1">
      <c r="A31" s="66" t="s">
        <v>118</v>
      </c>
      <c r="B31" s="26" t="s">
        <v>145</v>
      </c>
      <c r="C31" s="27" t="s">
        <v>122</v>
      </c>
      <c r="D31" s="22">
        <f t="shared" si="0"/>
        <v>3704880.8</v>
      </c>
      <c r="E31" s="23">
        <v>1596880.8</v>
      </c>
      <c r="F31" s="23">
        <v>2108000</v>
      </c>
      <c r="G31" s="27" t="s">
        <v>50</v>
      </c>
      <c r="H31" s="24">
        <v>20</v>
      </c>
      <c r="I31" s="24">
        <v>20</v>
      </c>
      <c r="J31" s="28" t="s">
        <v>86</v>
      </c>
      <c r="K31" s="52"/>
    </row>
    <row r="32" spans="1:11" s="70" customFormat="1" ht="77.25" customHeight="1">
      <c r="A32" s="66" t="s">
        <v>119</v>
      </c>
      <c r="B32" s="26" t="s">
        <v>120</v>
      </c>
      <c r="C32" s="27">
        <v>2013</v>
      </c>
      <c r="D32" s="22">
        <f t="shared" si="0"/>
        <v>311200</v>
      </c>
      <c r="E32" s="23">
        <f>121200+190000</f>
        <v>311200</v>
      </c>
      <c r="F32" s="23">
        <v>0</v>
      </c>
      <c r="G32" s="27" t="s">
        <v>103</v>
      </c>
      <c r="H32" s="24">
        <v>100</v>
      </c>
      <c r="I32" s="24">
        <v>0</v>
      </c>
      <c r="J32" s="28" t="s">
        <v>124</v>
      </c>
      <c r="K32" s="69"/>
    </row>
    <row r="33" spans="1:11" s="70" customFormat="1" ht="57.75" customHeight="1">
      <c r="A33" s="66" t="s">
        <v>126</v>
      </c>
      <c r="B33" s="26" t="s">
        <v>121</v>
      </c>
      <c r="C33" s="27">
        <v>2013</v>
      </c>
      <c r="D33" s="22">
        <f t="shared" si="0"/>
        <v>60800</v>
      </c>
      <c r="E33" s="23">
        <v>60800</v>
      </c>
      <c r="F33" s="23">
        <v>0</v>
      </c>
      <c r="G33" s="27" t="s">
        <v>103</v>
      </c>
      <c r="H33" s="24">
        <v>100</v>
      </c>
      <c r="I33" s="24">
        <v>0</v>
      </c>
      <c r="J33" s="28" t="s">
        <v>125</v>
      </c>
      <c r="K33" s="69"/>
    </row>
    <row r="34" spans="1:11" s="33" customFormat="1" ht="57.75" customHeight="1">
      <c r="A34" s="67" t="s">
        <v>127</v>
      </c>
      <c r="B34" s="26" t="s">
        <v>147</v>
      </c>
      <c r="C34" s="27">
        <v>2013</v>
      </c>
      <c r="D34" s="22">
        <f t="shared" si="0"/>
        <v>499976</v>
      </c>
      <c r="E34" s="23">
        <v>499976</v>
      </c>
      <c r="F34" s="23">
        <v>0</v>
      </c>
      <c r="G34" s="27" t="s">
        <v>103</v>
      </c>
      <c r="H34" s="24">
        <v>100</v>
      </c>
      <c r="I34" s="24">
        <v>0</v>
      </c>
      <c r="J34" s="35" t="s">
        <v>46</v>
      </c>
      <c r="K34" s="52"/>
    </row>
    <row r="35" spans="1:11" s="33" customFormat="1" ht="57.75" customHeight="1">
      <c r="A35" s="67" t="s">
        <v>132</v>
      </c>
      <c r="B35" s="26" t="s">
        <v>146</v>
      </c>
      <c r="C35" s="27">
        <v>2013</v>
      </c>
      <c r="D35" s="22">
        <f t="shared" si="0"/>
        <v>434929</v>
      </c>
      <c r="E35" s="23">
        <v>434929</v>
      </c>
      <c r="F35" s="23">
        <v>0</v>
      </c>
      <c r="G35" s="27" t="s">
        <v>103</v>
      </c>
      <c r="H35" s="24">
        <v>100</v>
      </c>
      <c r="I35" s="24">
        <v>0</v>
      </c>
      <c r="J35" s="35" t="s">
        <v>46</v>
      </c>
      <c r="K35" s="52"/>
    </row>
    <row r="36" spans="1:11" s="70" customFormat="1" ht="50.25" customHeight="1">
      <c r="A36" s="67" t="s">
        <v>141</v>
      </c>
      <c r="B36" s="26" t="s">
        <v>142</v>
      </c>
      <c r="C36" s="27">
        <v>2013</v>
      </c>
      <c r="D36" s="22">
        <f t="shared" si="0"/>
        <v>182500</v>
      </c>
      <c r="E36" s="23">
        <f>350000-167500</f>
        <v>182500</v>
      </c>
      <c r="F36" s="23">
        <v>0</v>
      </c>
      <c r="G36" s="27" t="s">
        <v>103</v>
      </c>
      <c r="H36" s="24">
        <v>100</v>
      </c>
      <c r="I36" s="24">
        <v>0</v>
      </c>
      <c r="J36" s="28" t="s">
        <v>125</v>
      </c>
      <c r="K36" s="69"/>
    </row>
    <row r="37" spans="1:11" s="33" customFormat="1" ht="50.25" customHeight="1">
      <c r="A37" s="67" t="s">
        <v>148</v>
      </c>
      <c r="B37" s="26" t="s">
        <v>149</v>
      </c>
      <c r="C37" s="27">
        <v>2013</v>
      </c>
      <c r="D37" s="22">
        <f t="shared" si="0"/>
        <v>307000</v>
      </c>
      <c r="E37" s="23">
        <v>307000</v>
      </c>
      <c r="F37" s="23">
        <v>0</v>
      </c>
      <c r="G37" s="27" t="s">
        <v>103</v>
      </c>
      <c r="H37" s="24">
        <v>100</v>
      </c>
      <c r="I37" s="24">
        <v>0</v>
      </c>
      <c r="J37" s="35" t="s">
        <v>46</v>
      </c>
      <c r="K37" s="52"/>
    </row>
    <row r="38" spans="1:11" s="33" customFormat="1" ht="61.5" customHeight="1">
      <c r="A38" s="67" t="s">
        <v>152</v>
      </c>
      <c r="B38" s="26" t="s">
        <v>153</v>
      </c>
      <c r="C38" s="27">
        <v>2013</v>
      </c>
      <c r="D38" s="22">
        <f t="shared" si="0"/>
        <v>99000</v>
      </c>
      <c r="E38" s="23">
        <v>99000</v>
      </c>
      <c r="F38" s="23">
        <v>0</v>
      </c>
      <c r="G38" s="27" t="s">
        <v>103</v>
      </c>
      <c r="H38" s="24">
        <v>100</v>
      </c>
      <c r="I38" s="24">
        <v>0</v>
      </c>
      <c r="J38" s="28" t="s">
        <v>125</v>
      </c>
      <c r="K38" s="52"/>
    </row>
    <row r="39" spans="1:10" ht="18.75">
      <c r="A39" s="25"/>
      <c r="B39" s="30" t="s">
        <v>140</v>
      </c>
      <c r="C39" s="30"/>
      <c r="D39" s="31">
        <f>SUM(D20:D38)</f>
        <v>24057245.4</v>
      </c>
      <c r="E39" s="31">
        <f>SUM(E20:E38)</f>
        <v>13364228.57</v>
      </c>
      <c r="F39" s="31">
        <f>SUM(F20:F38)</f>
        <v>10693016.83</v>
      </c>
      <c r="G39" s="38"/>
      <c r="H39" s="38"/>
      <c r="I39" s="38"/>
      <c r="J39" s="39"/>
    </row>
    <row r="40" spans="1:10" ht="18.75">
      <c r="A40" s="40"/>
      <c r="B40" s="30"/>
      <c r="C40" s="30"/>
      <c r="D40" s="41" t="s">
        <v>28</v>
      </c>
      <c r="E40" s="42"/>
      <c r="F40" s="42"/>
      <c r="G40" s="38"/>
      <c r="H40" s="38"/>
      <c r="I40" s="38"/>
      <c r="J40" s="39"/>
    </row>
    <row r="41" spans="1:10" ht="18.75">
      <c r="A41" s="40"/>
      <c r="B41" s="30"/>
      <c r="C41" s="30"/>
      <c r="D41" s="31">
        <f>D39</f>
        <v>24057245.4</v>
      </c>
      <c r="E41" s="31">
        <f>E39</f>
        <v>13364228.57</v>
      </c>
      <c r="F41" s="31">
        <f>F39</f>
        <v>10693016.83</v>
      </c>
      <c r="G41" s="38"/>
      <c r="H41" s="38"/>
      <c r="I41" s="38"/>
      <c r="J41" s="39"/>
    </row>
    <row r="42" spans="1:15" s="4" customFormat="1" ht="40.5" customHeight="1">
      <c r="A42" s="74" t="s">
        <v>54</v>
      </c>
      <c r="B42" s="75"/>
      <c r="C42" s="75"/>
      <c r="D42" s="75"/>
      <c r="E42" s="75"/>
      <c r="F42" s="75"/>
      <c r="G42" s="75"/>
      <c r="H42" s="75"/>
      <c r="I42" s="75"/>
      <c r="J42" s="76"/>
      <c r="K42" s="53"/>
      <c r="N42" s="1"/>
      <c r="O42" s="1"/>
    </row>
    <row r="43" spans="1:10" ht="37.5" customHeight="1">
      <c r="A43" s="64" t="s">
        <v>34</v>
      </c>
      <c r="B43" s="26" t="s">
        <v>5</v>
      </c>
      <c r="C43" s="27" t="s">
        <v>122</v>
      </c>
      <c r="D43" s="22">
        <f>E43+F43</f>
        <v>1007826.66</v>
      </c>
      <c r="E43" s="23">
        <v>489334.42</v>
      </c>
      <c r="F43" s="23">
        <v>518492.24</v>
      </c>
      <c r="G43" s="27" t="s">
        <v>50</v>
      </c>
      <c r="H43" s="34">
        <v>2</v>
      </c>
      <c r="I43" s="23">
        <v>2</v>
      </c>
      <c r="J43" s="28" t="s">
        <v>47</v>
      </c>
    </row>
    <row r="44" spans="1:11" s="33" customFormat="1" ht="67.5" customHeight="1">
      <c r="A44" s="64" t="s">
        <v>35</v>
      </c>
      <c r="B44" s="26" t="s">
        <v>40</v>
      </c>
      <c r="C44" s="27" t="s">
        <v>122</v>
      </c>
      <c r="D44" s="22">
        <f>E44+F44</f>
        <v>520008.65</v>
      </c>
      <c r="E44" s="23">
        <v>251549.58</v>
      </c>
      <c r="F44" s="23">
        <v>268459.07</v>
      </c>
      <c r="G44" s="27" t="s">
        <v>50</v>
      </c>
      <c r="H44" s="34">
        <v>300</v>
      </c>
      <c r="I44" s="23">
        <v>350</v>
      </c>
      <c r="J44" s="35" t="s">
        <v>47</v>
      </c>
      <c r="K44" s="52"/>
    </row>
    <row r="45" spans="1:10" ht="126.75" customHeight="1">
      <c r="A45" s="64" t="s">
        <v>36</v>
      </c>
      <c r="B45" s="26" t="s">
        <v>6</v>
      </c>
      <c r="C45" s="27" t="s">
        <v>122</v>
      </c>
      <c r="D45" s="22">
        <f>E45+F45</f>
        <v>202105.45</v>
      </c>
      <c r="E45" s="23">
        <v>46343</v>
      </c>
      <c r="F45" s="23">
        <f>155762.45</f>
        <v>155762.45</v>
      </c>
      <c r="G45" s="27" t="s">
        <v>50</v>
      </c>
      <c r="H45" s="34">
        <v>40</v>
      </c>
      <c r="I45" s="23">
        <v>40</v>
      </c>
      <c r="J45" s="35" t="s">
        <v>47</v>
      </c>
    </row>
    <row r="46" spans="1:10" ht="18.75">
      <c r="A46" s="25"/>
      <c r="B46" s="30" t="s">
        <v>42</v>
      </c>
      <c r="C46" s="30"/>
      <c r="D46" s="31">
        <f>SUM(D43:D45)</f>
        <v>1729940.76</v>
      </c>
      <c r="E46" s="31">
        <f>SUM(E43:E45)</f>
        <v>787227</v>
      </c>
      <c r="F46" s="31">
        <f>SUM(F43:F45)</f>
        <v>942713.76</v>
      </c>
      <c r="G46" s="38"/>
      <c r="H46" s="38"/>
      <c r="I46" s="38"/>
      <c r="J46" s="39"/>
    </row>
    <row r="47" spans="1:10" ht="18.75">
      <c r="A47" s="25"/>
      <c r="B47" s="30"/>
      <c r="C47" s="30"/>
      <c r="D47" s="41" t="s">
        <v>28</v>
      </c>
      <c r="E47" s="42"/>
      <c r="F47" s="42"/>
      <c r="G47" s="38"/>
      <c r="H47" s="38"/>
      <c r="I47" s="38"/>
      <c r="J47" s="39"/>
    </row>
    <row r="48" spans="1:10" ht="18.75">
      <c r="A48" s="25"/>
      <c r="B48" s="30"/>
      <c r="C48" s="30"/>
      <c r="D48" s="31">
        <f>D46</f>
        <v>1729940.76</v>
      </c>
      <c r="E48" s="31">
        <f>E46</f>
        <v>787227</v>
      </c>
      <c r="F48" s="31">
        <f>F46</f>
        <v>942713.76</v>
      </c>
      <c r="G48" s="38"/>
      <c r="H48" s="38"/>
      <c r="I48" s="38"/>
      <c r="J48" s="39"/>
    </row>
    <row r="49" spans="1:10" ht="40.5" customHeight="1">
      <c r="A49" s="74" t="s">
        <v>41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5" s="9" customFormat="1" ht="40.5" customHeight="1">
      <c r="A50" s="74" t="s">
        <v>56</v>
      </c>
      <c r="B50" s="75"/>
      <c r="C50" s="75"/>
      <c r="D50" s="75"/>
      <c r="E50" s="75"/>
      <c r="F50" s="75"/>
      <c r="G50" s="75"/>
      <c r="H50" s="75"/>
      <c r="I50" s="75"/>
      <c r="J50" s="76"/>
      <c r="K50" s="53"/>
      <c r="N50" s="1"/>
      <c r="O50" s="1"/>
    </row>
    <row r="51" spans="1:10" ht="74.25" customHeight="1">
      <c r="A51" s="64" t="s">
        <v>37</v>
      </c>
      <c r="B51" s="26" t="s">
        <v>138</v>
      </c>
      <c r="C51" s="27" t="s">
        <v>122</v>
      </c>
      <c r="D51" s="22">
        <f>E51+F51</f>
        <v>486242.52</v>
      </c>
      <c r="E51" s="23">
        <v>191122.52</v>
      </c>
      <c r="F51" s="23">
        <v>295120</v>
      </c>
      <c r="G51" s="24" t="s">
        <v>50</v>
      </c>
      <c r="H51" s="24">
        <v>3</v>
      </c>
      <c r="I51" s="24">
        <v>3</v>
      </c>
      <c r="J51" s="28" t="s">
        <v>86</v>
      </c>
    </row>
    <row r="52" spans="1:10" ht="56.25">
      <c r="A52" s="64" t="s">
        <v>38</v>
      </c>
      <c r="B52" s="26" t="s">
        <v>93</v>
      </c>
      <c r="C52" s="27" t="s">
        <v>122</v>
      </c>
      <c r="D52" s="22">
        <f aca="true" t="shared" si="1" ref="D52:D78">E52+F52</f>
        <v>169756</v>
      </c>
      <c r="E52" s="23">
        <v>64356</v>
      </c>
      <c r="F52" s="23">
        <v>105400</v>
      </c>
      <c r="G52" s="24" t="s">
        <v>50</v>
      </c>
      <c r="H52" s="24">
        <v>1</v>
      </c>
      <c r="I52" s="24">
        <v>1</v>
      </c>
      <c r="J52" s="28" t="s">
        <v>86</v>
      </c>
    </row>
    <row r="53" spans="1:10" ht="79.5" customHeight="1">
      <c r="A53" s="64" t="s">
        <v>39</v>
      </c>
      <c r="B53" s="26" t="s">
        <v>7</v>
      </c>
      <c r="C53" s="27" t="s">
        <v>122</v>
      </c>
      <c r="D53" s="22">
        <f t="shared" si="1"/>
        <v>103630.64</v>
      </c>
      <c r="E53" s="23">
        <v>46714.64</v>
      </c>
      <c r="F53" s="23">
        <v>56916</v>
      </c>
      <c r="G53" s="24" t="s">
        <v>50</v>
      </c>
      <c r="H53" s="24">
        <v>10</v>
      </c>
      <c r="I53" s="24">
        <v>10</v>
      </c>
      <c r="J53" s="28" t="s">
        <v>86</v>
      </c>
    </row>
    <row r="54" spans="1:10" ht="64.5" customHeight="1">
      <c r="A54" s="64" t="s">
        <v>57</v>
      </c>
      <c r="B54" s="26" t="s">
        <v>137</v>
      </c>
      <c r="C54" s="27" t="s">
        <v>122</v>
      </c>
      <c r="D54" s="22">
        <f t="shared" si="1"/>
        <v>411790</v>
      </c>
      <c r="E54" s="23">
        <v>306390</v>
      </c>
      <c r="F54" s="23">
        <v>105400</v>
      </c>
      <c r="G54" s="24" t="s">
        <v>50</v>
      </c>
      <c r="H54" s="24">
        <v>40</v>
      </c>
      <c r="I54" s="24">
        <v>40</v>
      </c>
      <c r="J54" s="28" t="s">
        <v>86</v>
      </c>
    </row>
    <row r="55" spans="1:10" ht="64.5" customHeight="1">
      <c r="A55" s="64" t="s">
        <v>58</v>
      </c>
      <c r="B55" s="26" t="s">
        <v>129</v>
      </c>
      <c r="C55" s="27" t="s">
        <v>122</v>
      </c>
      <c r="D55" s="22">
        <f t="shared" si="1"/>
        <v>1942875.73</v>
      </c>
      <c r="E55" s="23">
        <v>1942875.73</v>
      </c>
      <c r="F55" s="23">
        <v>0</v>
      </c>
      <c r="G55" s="24" t="s">
        <v>103</v>
      </c>
      <c r="H55" s="24">
        <v>100</v>
      </c>
      <c r="I55" s="24">
        <v>0</v>
      </c>
      <c r="J55" s="28" t="s">
        <v>86</v>
      </c>
    </row>
    <row r="56" spans="1:10" ht="57.75" customHeight="1">
      <c r="A56" s="64" t="s">
        <v>59</v>
      </c>
      <c r="B56" s="26" t="s">
        <v>51</v>
      </c>
      <c r="C56" s="27" t="s">
        <v>122</v>
      </c>
      <c r="D56" s="22">
        <f t="shared" si="1"/>
        <v>744805.81</v>
      </c>
      <c r="E56" s="23">
        <v>217805.81</v>
      </c>
      <c r="F56" s="23">
        <v>527000</v>
      </c>
      <c r="G56" s="43" t="s">
        <v>85</v>
      </c>
      <c r="H56" s="24">
        <v>30</v>
      </c>
      <c r="I56" s="24">
        <v>30</v>
      </c>
      <c r="J56" s="28" t="s">
        <v>86</v>
      </c>
    </row>
    <row r="57" spans="1:10" ht="56.25">
      <c r="A57" s="64" t="s">
        <v>60</v>
      </c>
      <c r="B57" s="26" t="s">
        <v>133</v>
      </c>
      <c r="C57" s="27" t="s">
        <v>122</v>
      </c>
      <c r="D57" s="22">
        <f t="shared" si="1"/>
        <v>464728.11</v>
      </c>
      <c r="E57" s="23">
        <v>247166.71</v>
      </c>
      <c r="F57" s="23">
        <f>21080+150000+35098.2+11383.2</f>
        <v>217561.4</v>
      </c>
      <c r="G57" s="24" t="s">
        <v>50</v>
      </c>
      <c r="H57" s="24">
        <v>3</v>
      </c>
      <c r="I57" s="24">
        <v>3</v>
      </c>
      <c r="J57" s="28" t="s">
        <v>86</v>
      </c>
    </row>
    <row r="58" spans="1:10" ht="56.25">
      <c r="A58" s="64" t="s">
        <v>61</v>
      </c>
      <c r="B58" s="26" t="s">
        <v>81</v>
      </c>
      <c r="C58" s="27" t="s">
        <v>122</v>
      </c>
      <c r="D58" s="22">
        <f t="shared" si="1"/>
        <v>185618.88</v>
      </c>
      <c r="E58" s="23">
        <v>90000</v>
      </c>
      <c r="F58" s="23">
        <v>95618.88</v>
      </c>
      <c r="G58" s="24" t="s">
        <v>50</v>
      </c>
      <c r="H58" s="24">
        <v>4000</v>
      </c>
      <c r="I58" s="24">
        <v>4000</v>
      </c>
      <c r="J58" s="28" t="s">
        <v>86</v>
      </c>
    </row>
    <row r="59" spans="1:10" ht="56.25">
      <c r="A59" s="65" t="s">
        <v>62</v>
      </c>
      <c r="B59" s="26" t="s">
        <v>8</v>
      </c>
      <c r="C59" s="27" t="s">
        <v>122</v>
      </c>
      <c r="D59" s="22">
        <f t="shared" si="1"/>
        <v>41080</v>
      </c>
      <c r="E59" s="23">
        <v>20000</v>
      </c>
      <c r="F59" s="23">
        <f>E59*1.054</f>
        <v>21080</v>
      </c>
      <c r="G59" s="24" t="s">
        <v>49</v>
      </c>
      <c r="H59" s="24">
        <v>100</v>
      </c>
      <c r="I59" s="24">
        <v>100</v>
      </c>
      <c r="J59" s="28" t="s">
        <v>86</v>
      </c>
    </row>
    <row r="60" spans="1:11" s="33" customFormat="1" ht="56.25">
      <c r="A60" s="64" t="s">
        <v>63</v>
      </c>
      <c r="B60" s="26" t="s">
        <v>136</v>
      </c>
      <c r="C60" s="27" t="s">
        <v>122</v>
      </c>
      <c r="D60" s="22">
        <f t="shared" si="1"/>
        <v>123279.82</v>
      </c>
      <c r="E60" s="23">
        <v>27714</v>
      </c>
      <c r="F60" s="23">
        <f>50000+45565.82</f>
        <v>95565.82</v>
      </c>
      <c r="G60" s="24" t="s">
        <v>50</v>
      </c>
      <c r="H60" s="24">
        <v>83</v>
      </c>
      <c r="I60" s="24">
        <v>16</v>
      </c>
      <c r="J60" s="28" t="s">
        <v>86</v>
      </c>
      <c r="K60" s="52"/>
    </row>
    <row r="61" spans="1:10" ht="56.25">
      <c r="A61" s="64" t="s">
        <v>64</v>
      </c>
      <c r="B61" s="26" t="s">
        <v>89</v>
      </c>
      <c r="C61" s="27" t="s">
        <v>122</v>
      </c>
      <c r="D61" s="22">
        <f t="shared" si="1"/>
        <v>1072699</v>
      </c>
      <c r="E61" s="23">
        <v>861899</v>
      </c>
      <c r="F61" s="23">
        <v>210800</v>
      </c>
      <c r="G61" s="27" t="s">
        <v>50</v>
      </c>
      <c r="H61" s="24">
        <v>120</v>
      </c>
      <c r="I61" s="24">
        <v>50</v>
      </c>
      <c r="J61" s="28" t="s">
        <v>86</v>
      </c>
    </row>
    <row r="62" spans="1:10" ht="56.25">
      <c r="A62" s="64" t="s">
        <v>65</v>
      </c>
      <c r="B62" s="26" t="s">
        <v>9</v>
      </c>
      <c r="C62" s="27" t="s">
        <v>122</v>
      </c>
      <c r="D62" s="22">
        <f t="shared" si="1"/>
        <v>737907.08</v>
      </c>
      <c r="E62" s="23">
        <v>396411.08</v>
      </c>
      <c r="F62" s="23">
        <v>341496</v>
      </c>
      <c r="G62" s="24" t="s">
        <v>50</v>
      </c>
      <c r="H62" s="44">
        <v>481</v>
      </c>
      <c r="I62" s="44">
        <v>481</v>
      </c>
      <c r="J62" s="28" t="s">
        <v>86</v>
      </c>
    </row>
    <row r="63" spans="1:10" ht="56.25">
      <c r="A63" s="68" t="s">
        <v>66</v>
      </c>
      <c r="B63" s="26" t="s">
        <v>130</v>
      </c>
      <c r="C63" s="27" t="s">
        <v>122</v>
      </c>
      <c r="D63" s="22">
        <f t="shared" si="1"/>
        <v>99499.2</v>
      </c>
      <c r="E63" s="23">
        <v>31200</v>
      </c>
      <c r="F63" s="23">
        <v>68299.2</v>
      </c>
      <c r="G63" s="24" t="s">
        <v>50</v>
      </c>
      <c r="H63" s="24">
        <v>10</v>
      </c>
      <c r="I63" s="24">
        <v>12</v>
      </c>
      <c r="J63" s="28" t="s">
        <v>86</v>
      </c>
    </row>
    <row r="64" spans="1:10" ht="56.25">
      <c r="A64" s="64" t="s">
        <v>67</v>
      </c>
      <c r="B64" s="26" t="s">
        <v>10</v>
      </c>
      <c r="C64" s="27" t="s">
        <v>122</v>
      </c>
      <c r="D64" s="22">
        <f t="shared" si="1"/>
        <v>813197</v>
      </c>
      <c r="E64" s="23">
        <v>496997</v>
      </c>
      <c r="F64" s="23">
        <v>316200</v>
      </c>
      <c r="G64" s="27" t="s">
        <v>50</v>
      </c>
      <c r="H64" s="24">
        <v>200</v>
      </c>
      <c r="I64" s="24">
        <v>150</v>
      </c>
      <c r="J64" s="28" t="s">
        <v>86</v>
      </c>
    </row>
    <row r="65" spans="1:11" s="33" customFormat="1" ht="56.25">
      <c r="A65" s="64" t="s">
        <v>68</v>
      </c>
      <c r="B65" s="26" t="s">
        <v>134</v>
      </c>
      <c r="C65" s="27" t="s">
        <v>122</v>
      </c>
      <c r="D65" s="22">
        <f t="shared" si="1"/>
        <v>1174722.83</v>
      </c>
      <c r="E65" s="23">
        <v>1054722.83</v>
      </c>
      <c r="F65" s="23">
        <v>120000</v>
      </c>
      <c r="G65" s="27" t="s">
        <v>50</v>
      </c>
      <c r="H65" s="24">
        <v>1</v>
      </c>
      <c r="I65" s="24">
        <v>2</v>
      </c>
      <c r="J65" s="28" t="s">
        <v>86</v>
      </c>
      <c r="K65" s="52"/>
    </row>
    <row r="66" spans="1:10" ht="56.25">
      <c r="A66" s="64" t="s">
        <v>69</v>
      </c>
      <c r="B66" s="26" t="s">
        <v>11</v>
      </c>
      <c r="C66" s="27" t="s">
        <v>122</v>
      </c>
      <c r="D66" s="22">
        <f t="shared" si="1"/>
        <v>518708.05</v>
      </c>
      <c r="E66" s="23">
        <v>151433.33</v>
      </c>
      <c r="F66" s="23">
        <v>367274.72</v>
      </c>
      <c r="G66" s="24" t="s">
        <v>50</v>
      </c>
      <c r="H66" s="24">
        <v>7</v>
      </c>
      <c r="I66" s="24">
        <v>7</v>
      </c>
      <c r="J66" s="28" t="s">
        <v>86</v>
      </c>
    </row>
    <row r="67" spans="1:10" ht="56.25">
      <c r="A67" s="64" t="s">
        <v>70</v>
      </c>
      <c r="B67" s="26" t="s">
        <v>12</v>
      </c>
      <c r="C67" s="27" t="s">
        <v>122</v>
      </c>
      <c r="D67" s="22">
        <f t="shared" si="1"/>
        <v>233575.28</v>
      </c>
      <c r="E67" s="23">
        <v>128175.28</v>
      </c>
      <c r="F67" s="23">
        <v>105400</v>
      </c>
      <c r="G67" s="24" t="s">
        <v>50</v>
      </c>
      <c r="H67" s="24">
        <v>100</v>
      </c>
      <c r="I67" s="24">
        <v>100</v>
      </c>
      <c r="J67" s="28" t="s">
        <v>86</v>
      </c>
    </row>
    <row r="68" spans="1:11" s="33" customFormat="1" ht="56.25">
      <c r="A68" s="68" t="s">
        <v>71</v>
      </c>
      <c r="B68" s="26" t="s">
        <v>135</v>
      </c>
      <c r="C68" s="27" t="s">
        <v>122</v>
      </c>
      <c r="D68" s="22">
        <f t="shared" si="1"/>
        <v>168154.42</v>
      </c>
      <c r="E68" s="23">
        <v>168154.42</v>
      </c>
      <c r="F68" s="23">
        <v>0</v>
      </c>
      <c r="G68" s="27" t="s">
        <v>95</v>
      </c>
      <c r="H68" s="24">
        <v>10</v>
      </c>
      <c r="I68" s="24">
        <v>10</v>
      </c>
      <c r="J68" s="28" t="s">
        <v>86</v>
      </c>
      <c r="K68" s="52"/>
    </row>
    <row r="69" spans="1:10" ht="56.25">
      <c r="A69" s="68" t="s">
        <v>72</v>
      </c>
      <c r="B69" s="26" t="s">
        <v>14</v>
      </c>
      <c r="C69" s="27" t="s">
        <v>122</v>
      </c>
      <c r="D69" s="22">
        <f t="shared" si="1"/>
        <v>189720</v>
      </c>
      <c r="E69" s="23">
        <v>0</v>
      </c>
      <c r="F69" s="23">
        <v>189720</v>
      </c>
      <c r="G69" s="27" t="s">
        <v>50</v>
      </c>
      <c r="H69" s="24">
        <v>20</v>
      </c>
      <c r="I69" s="24">
        <v>20</v>
      </c>
      <c r="J69" s="28" t="s">
        <v>86</v>
      </c>
    </row>
    <row r="70" spans="1:11" s="33" customFormat="1" ht="56.25">
      <c r="A70" s="68" t="s">
        <v>73</v>
      </c>
      <c r="B70" s="26" t="s">
        <v>84</v>
      </c>
      <c r="C70" s="27" t="s">
        <v>122</v>
      </c>
      <c r="D70" s="22">
        <f t="shared" si="1"/>
        <v>2051004.06</v>
      </c>
      <c r="E70" s="23">
        <v>651004.06</v>
      </c>
      <c r="F70" s="23">
        <v>1400000</v>
      </c>
      <c r="G70" s="27" t="s">
        <v>90</v>
      </c>
      <c r="H70" s="24">
        <v>800</v>
      </c>
      <c r="I70" s="24">
        <v>500</v>
      </c>
      <c r="J70" s="28" t="s">
        <v>86</v>
      </c>
      <c r="K70" s="52"/>
    </row>
    <row r="71" spans="1:11" s="33" customFormat="1" ht="75" hidden="1">
      <c r="A71" s="25" t="s">
        <v>77</v>
      </c>
      <c r="B71" s="26" t="s">
        <v>15</v>
      </c>
      <c r="C71" s="27" t="s">
        <v>122</v>
      </c>
      <c r="D71" s="22">
        <f t="shared" si="1"/>
        <v>0</v>
      </c>
      <c r="E71" s="23">
        <v>0</v>
      </c>
      <c r="F71" s="23">
        <f>E71*1.054</f>
        <v>0</v>
      </c>
      <c r="G71" s="27" t="s">
        <v>88</v>
      </c>
      <c r="H71" s="24">
        <v>10</v>
      </c>
      <c r="I71" s="24">
        <v>10</v>
      </c>
      <c r="J71" s="28" t="s">
        <v>86</v>
      </c>
      <c r="K71" s="52"/>
    </row>
    <row r="72" spans="1:11" s="33" customFormat="1" ht="56.25">
      <c r="A72" s="68" t="s">
        <v>74</v>
      </c>
      <c r="B72" s="26" t="s">
        <v>83</v>
      </c>
      <c r="C72" s="27" t="s">
        <v>122</v>
      </c>
      <c r="D72" s="22">
        <f t="shared" si="1"/>
        <v>383670</v>
      </c>
      <c r="E72" s="23">
        <v>167600</v>
      </c>
      <c r="F72" s="23">
        <v>216070</v>
      </c>
      <c r="G72" s="24" t="s">
        <v>50</v>
      </c>
      <c r="H72" s="24">
        <v>60</v>
      </c>
      <c r="I72" s="24">
        <v>60</v>
      </c>
      <c r="J72" s="28" t="s">
        <v>86</v>
      </c>
      <c r="K72" s="52"/>
    </row>
    <row r="73" spans="1:11" s="33" customFormat="1" ht="37.5">
      <c r="A73" s="68" t="s">
        <v>75</v>
      </c>
      <c r="B73" s="26" t="s">
        <v>113</v>
      </c>
      <c r="C73" s="27">
        <v>2013</v>
      </c>
      <c r="D73" s="22">
        <f t="shared" si="1"/>
        <v>832399.18</v>
      </c>
      <c r="E73" s="23">
        <v>832399.18</v>
      </c>
      <c r="F73" s="23">
        <v>0</v>
      </c>
      <c r="G73" s="27" t="s">
        <v>103</v>
      </c>
      <c r="H73" s="24">
        <v>100</v>
      </c>
      <c r="I73" s="24">
        <v>0</v>
      </c>
      <c r="J73" s="35" t="s">
        <v>46</v>
      </c>
      <c r="K73" s="52"/>
    </row>
    <row r="74" spans="1:11" s="33" customFormat="1" ht="37.5">
      <c r="A74" s="68" t="s">
        <v>76</v>
      </c>
      <c r="B74" s="26" t="s">
        <v>151</v>
      </c>
      <c r="C74" s="27">
        <v>2013</v>
      </c>
      <c r="D74" s="22">
        <f t="shared" si="1"/>
        <v>396391.3</v>
      </c>
      <c r="E74" s="22">
        <f>166391.3+230000</f>
        <v>396391.3</v>
      </c>
      <c r="F74" s="23">
        <v>0</v>
      </c>
      <c r="G74" s="27" t="s">
        <v>103</v>
      </c>
      <c r="H74" s="24">
        <v>100</v>
      </c>
      <c r="I74" s="24">
        <v>0</v>
      </c>
      <c r="J74" s="35" t="s">
        <v>46</v>
      </c>
      <c r="K74" s="52"/>
    </row>
    <row r="75" spans="1:11" s="33" customFormat="1" ht="37.5">
      <c r="A75" s="68" t="s">
        <v>77</v>
      </c>
      <c r="B75" s="26" t="s">
        <v>116</v>
      </c>
      <c r="C75" s="27">
        <v>2013</v>
      </c>
      <c r="D75" s="22">
        <f t="shared" si="1"/>
        <v>16461</v>
      </c>
      <c r="E75" s="22">
        <v>16461</v>
      </c>
      <c r="F75" s="23">
        <v>0</v>
      </c>
      <c r="G75" s="24" t="s">
        <v>50</v>
      </c>
      <c r="H75" s="24">
        <v>1</v>
      </c>
      <c r="I75" s="24">
        <v>0</v>
      </c>
      <c r="J75" s="35" t="s">
        <v>46</v>
      </c>
      <c r="K75" s="52"/>
    </row>
    <row r="76" spans="1:11" s="33" customFormat="1" ht="37.5">
      <c r="A76" s="68" t="s">
        <v>114</v>
      </c>
      <c r="B76" s="26" t="s">
        <v>131</v>
      </c>
      <c r="C76" s="27">
        <v>2013</v>
      </c>
      <c r="D76" s="22">
        <f t="shared" si="1"/>
        <v>81681.08</v>
      </c>
      <c r="E76" s="22">
        <v>81681.08</v>
      </c>
      <c r="F76" s="23">
        <v>0</v>
      </c>
      <c r="G76" s="24" t="s">
        <v>103</v>
      </c>
      <c r="H76" s="24">
        <v>100</v>
      </c>
      <c r="I76" s="24">
        <v>100</v>
      </c>
      <c r="J76" s="35" t="s">
        <v>46</v>
      </c>
      <c r="K76" s="52"/>
    </row>
    <row r="77" spans="1:11" s="33" customFormat="1" ht="56.25">
      <c r="A77" s="68" t="s">
        <v>115</v>
      </c>
      <c r="B77" s="26" t="s">
        <v>150</v>
      </c>
      <c r="C77" s="27">
        <v>2013</v>
      </c>
      <c r="D77" s="22">
        <f t="shared" si="1"/>
        <v>343014.31</v>
      </c>
      <c r="E77" s="22">
        <v>343014.31</v>
      </c>
      <c r="F77" s="23">
        <v>0</v>
      </c>
      <c r="G77" s="24" t="s">
        <v>103</v>
      </c>
      <c r="H77" s="24">
        <v>100</v>
      </c>
      <c r="I77" s="24">
        <v>100</v>
      </c>
      <c r="J77" s="35" t="s">
        <v>46</v>
      </c>
      <c r="K77" s="52"/>
    </row>
    <row r="78" spans="1:11" s="33" customFormat="1" ht="37.5">
      <c r="A78" s="68" t="s">
        <v>117</v>
      </c>
      <c r="B78" s="26" t="s">
        <v>139</v>
      </c>
      <c r="C78" s="27">
        <v>2013</v>
      </c>
      <c r="D78" s="22">
        <f t="shared" si="1"/>
        <v>57490</v>
      </c>
      <c r="E78" s="22">
        <v>57490</v>
      </c>
      <c r="F78" s="23">
        <v>0</v>
      </c>
      <c r="G78" s="24" t="s">
        <v>103</v>
      </c>
      <c r="H78" s="24">
        <v>100</v>
      </c>
      <c r="I78" s="24">
        <v>100</v>
      </c>
      <c r="J78" s="35" t="s">
        <v>46</v>
      </c>
      <c r="K78" s="52"/>
    </row>
    <row r="79" spans="1:11" s="33" customFormat="1" ht="18.75">
      <c r="A79" s="32"/>
      <c r="B79" s="26"/>
      <c r="C79" s="27"/>
      <c r="D79" s="22"/>
      <c r="E79" s="22"/>
      <c r="F79" s="23"/>
      <c r="G79" s="24"/>
      <c r="H79" s="24"/>
      <c r="I79" s="24"/>
      <c r="J79" s="35"/>
      <c r="K79" s="52"/>
    </row>
    <row r="80" spans="1:10" ht="18.75">
      <c r="A80" s="25"/>
      <c r="B80" s="30" t="s">
        <v>43</v>
      </c>
      <c r="C80" s="30"/>
      <c r="D80" s="31">
        <f>SUM(D51:D78)</f>
        <v>13844101.3</v>
      </c>
      <c r="E80" s="31">
        <f>SUM(E51:E78)</f>
        <v>8989179.28</v>
      </c>
      <c r="F80" s="31">
        <f>SUM(F51:F78)</f>
        <v>4854922.02</v>
      </c>
      <c r="G80" s="38"/>
      <c r="H80" s="38"/>
      <c r="I80" s="38"/>
      <c r="J80" s="39"/>
    </row>
    <row r="81" spans="1:10" ht="18.75">
      <c r="A81" s="40"/>
      <c r="B81" s="30"/>
      <c r="C81" s="30"/>
      <c r="D81" s="41" t="s">
        <v>28</v>
      </c>
      <c r="E81" s="42"/>
      <c r="F81" s="42"/>
      <c r="G81" s="38"/>
      <c r="H81" s="38"/>
      <c r="I81" s="38"/>
      <c r="J81" s="39"/>
    </row>
    <row r="82" spans="1:10" ht="18.75">
      <c r="A82" s="40"/>
      <c r="B82" s="30"/>
      <c r="C82" s="30"/>
      <c r="D82" s="31">
        <f>D80</f>
        <v>13844101.3</v>
      </c>
      <c r="E82" s="31">
        <f>E80</f>
        <v>8989179.28</v>
      </c>
      <c r="F82" s="31">
        <f>F80</f>
        <v>4854922.02</v>
      </c>
      <c r="G82" s="38"/>
      <c r="H82" s="38"/>
      <c r="I82" s="38"/>
      <c r="J82" s="39"/>
    </row>
    <row r="83" spans="1:10" ht="40.5" customHeight="1">
      <c r="A83" s="71" t="s">
        <v>100</v>
      </c>
      <c r="B83" s="72"/>
      <c r="C83" s="72"/>
      <c r="D83" s="72"/>
      <c r="E83" s="72"/>
      <c r="F83" s="72"/>
      <c r="G83" s="72"/>
      <c r="H83" s="72"/>
      <c r="I83" s="72"/>
      <c r="J83" s="73"/>
    </row>
    <row r="84" spans="1:10" ht="40.5" customHeight="1">
      <c r="A84" s="25" t="s">
        <v>78</v>
      </c>
      <c r="B84" s="26" t="s">
        <v>13</v>
      </c>
      <c r="C84" s="27" t="s">
        <v>122</v>
      </c>
      <c r="D84" s="22">
        <f>E84+F84</f>
        <v>1605026.27</v>
      </c>
      <c r="E84" s="23">
        <v>773957.23</v>
      </c>
      <c r="F84" s="23">
        <v>831069.04</v>
      </c>
      <c r="G84" s="24" t="s">
        <v>50</v>
      </c>
      <c r="H84" s="24">
        <v>300</v>
      </c>
      <c r="I84" s="24">
        <v>300</v>
      </c>
      <c r="J84" s="28" t="s">
        <v>46</v>
      </c>
    </row>
    <row r="85" spans="1:10" ht="18.75">
      <c r="A85" s="25"/>
      <c r="B85" s="30" t="s">
        <v>101</v>
      </c>
      <c r="C85" s="30"/>
      <c r="D85" s="31">
        <f>SUM(D84:D84)</f>
        <v>1605026.27</v>
      </c>
      <c r="E85" s="31">
        <f>SUM(E84:E84)</f>
        <v>773957.23</v>
      </c>
      <c r="F85" s="31">
        <f>SUM(F84:F84)</f>
        <v>831069.04</v>
      </c>
      <c r="G85" s="38"/>
      <c r="H85" s="38"/>
      <c r="I85" s="38"/>
      <c r="J85" s="39"/>
    </row>
    <row r="86" spans="1:10" ht="18.75">
      <c r="A86" s="40"/>
      <c r="B86" s="30"/>
      <c r="C86" s="30"/>
      <c r="D86" s="41" t="s">
        <v>28</v>
      </c>
      <c r="E86" s="42"/>
      <c r="F86" s="42"/>
      <c r="G86" s="38"/>
      <c r="H86" s="38"/>
      <c r="I86" s="38"/>
      <c r="J86" s="39"/>
    </row>
    <row r="87" spans="1:10" ht="18.75">
      <c r="A87" s="40"/>
      <c r="B87" s="30"/>
      <c r="C87" s="30"/>
      <c r="D87" s="31">
        <f>D85</f>
        <v>1605026.27</v>
      </c>
      <c r="E87" s="31">
        <f>E85</f>
        <v>773957.23</v>
      </c>
      <c r="F87" s="31">
        <f>F85</f>
        <v>831069.04</v>
      </c>
      <c r="G87" s="38"/>
      <c r="H87" s="38"/>
      <c r="I87" s="38"/>
      <c r="J87" s="39"/>
    </row>
    <row r="88" spans="1:10" ht="18.75">
      <c r="A88" s="25"/>
      <c r="B88" s="30" t="s">
        <v>45</v>
      </c>
      <c r="C88" s="30"/>
      <c r="D88" s="31">
        <f>D16+D39+D46+D80+D87</f>
        <v>62793115.39</v>
      </c>
      <c r="E88" s="31">
        <f>E16+E39+E46+E80+E87</f>
        <v>34691095.39</v>
      </c>
      <c r="F88" s="31">
        <f>F16+F39+F46+F80+F87</f>
        <v>28102020</v>
      </c>
      <c r="G88" s="38"/>
      <c r="H88" s="38"/>
      <c r="I88" s="38"/>
      <c r="J88" s="39"/>
    </row>
    <row r="89" spans="1:10" ht="18.75">
      <c r="A89" s="40"/>
      <c r="B89" s="30"/>
      <c r="C89" s="30"/>
      <c r="D89" s="41" t="s">
        <v>28</v>
      </c>
      <c r="E89" s="42"/>
      <c r="F89" s="42"/>
      <c r="G89" s="38"/>
      <c r="H89" s="38"/>
      <c r="I89" s="38"/>
      <c r="J89" s="39"/>
    </row>
    <row r="90" spans="1:10" ht="19.5" thickBot="1">
      <c r="A90" s="45"/>
      <c r="B90" s="46"/>
      <c r="C90" s="46"/>
      <c r="D90" s="47">
        <f>D88</f>
        <v>62793115.39</v>
      </c>
      <c r="E90" s="47">
        <f>E88</f>
        <v>34691095.39</v>
      </c>
      <c r="F90" s="47">
        <f>F88</f>
        <v>28102020</v>
      </c>
      <c r="G90" s="48"/>
      <c r="H90" s="48"/>
      <c r="I90" s="48"/>
      <c r="J90" s="49"/>
    </row>
    <row r="91" spans="1:11" s="7" customFormat="1" ht="18.75">
      <c r="A91" s="10"/>
      <c r="B91" s="11"/>
      <c r="C91" s="11"/>
      <c r="D91" s="12"/>
      <c r="E91" s="29"/>
      <c r="F91" s="13"/>
      <c r="K91" s="54"/>
    </row>
    <row r="92" spans="1:11" s="7" customFormat="1" ht="18.75">
      <c r="A92" s="10"/>
      <c r="B92" s="11"/>
      <c r="C92" s="11"/>
      <c r="D92" s="12"/>
      <c r="E92" s="13"/>
      <c r="F92" s="13"/>
      <c r="K92" s="54"/>
    </row>
    <row r="93" spans="1:11" s="7" customFormat="1" ht="18.75">
      <c r="A93" s="10"/>
      <c r="B93" s="11"/>
      <c r="C93" s="11"/>
      <c r="D93" s="12"/>
      <c r="E93" s="12"/>
      <c r="F93" s="12"/>
      <c r="K93" s="54"/>
    </row>
    <row r="94" spans="1:11" s="7" customFormat="1" ht="18.75">
      <c r="A94" s="10"/>
      <c r="B94" s="8"/>
      <c r="C94" s="8"/>
      <c r="D94" s="12"/>
      <c r="E94" s="13"/>
      <c r="F94" s="13"/>
      <c r="K94" s="54"/>
    </row>
    <row r="95" spans="1:11" s="7" customFormat="1" ht="18.75">
      <c r="A95" s="10"/>
      <c r="B95" s="8"/>
      <c r="C95" s="8"/>
      <c r="D95" s="12"/>
      <c r="E95" s="13"/>
      <c r="F95" s="13"/>
      <c r="K95" s="54"/>
    </row>
    <row r="96" spans="1:11" s="7" customFormat="1" ht="18.75">
      <c r="A96" s="10"/>
      <c r="B96" s="8"/>
      <c r="C96" s="8"/>
      <c r="D96" s="12"/>
      <c r="E96" s="13"/>
      <c r="F96" s="13"/>
      <c r="K96" s="54"/>
    </row>
    <row r="97" spans="1:11" s="7" customFormat="1" ht="39.75" customHeight="1">
      <c r="A97" s="10"/>
      <c r="B97" s="55"/>
      <c r="C97" s="55"/>
      <c r="D97" s="57"/>
      <c r="E97" s="56"/>
      <c r="F97" s="56"/>
      <c r="G97" s="54"/>
      <c r="H97" s="58"/>
      <c r="K97" s="54"/>
    </row>
    <row r="98" spans="1:11" s="7" customFormat="1" ht="40.5" customHeight="1">
      <c r="A98" s="10"/>
      <c r="B98" s="55"/>
      <c r="C98" s="55"/>
      <c r="D98" s="57"/>
      <c r="E98" s="56"/>
      <c r="F98" s="56"/>
      <c r="G98" s="54"/>
      <c r="H98" s="58"/>
      <c r="K98" s="54"/>
    </row>
    <row r="99" spans="1:11" s="7" customFormat="1" ht="40.5" customHeight="1">
      <c r="A99" s="10"/>
      <c r="B99" s="55"/>
      <c r="C99" s="55"/>
      <c r="D99" s="57"/>
      <c r="E99" s="56"/>
      <c r="F99" s="56"/>
      <c r="G99" s="54"/>
      <c r="H99" s="58"/>
      <c r="K99" s="54"/>
    </row>
    <row r="100" spans="1:11" s="7" customFormat="1" ht="40.5" customHeight="1">
      <c r="A100" s="10"/>
      <c r="B100" s="55"/>
      <c r="C100" s="55"/>
      <c r="D100" s="57"/>
      <c r="E100" s="56"/>
      <c r="F100" s="56"/>
      <c r="G100" s="54"/>
      <c r="H100" s="58"/>
      <c r="K100" s="54"/>
    </row>
    <row r="101" spans="1:11" s="7" customFormat="1" ht="40.5" customHeight="1">
      <c r="A101" s="10"/>
      <c r="B101" s="55"/>
      <c r="C101" s="55"/>
      <c r="D101" s="57"/>
      <c r="E101" s="56"/>
      <c r="F101" s="56"/>
      <c r="G101" s="54"/>
      <c r="H101" s="58"/>
      <c r="K101" s="54"/>
    </row>
    <row r="102" spans="1:11" s="7" customFormat="1" ht="40.5" customHeight="1">
      <c r="A102" s="10"/>
      <c r="B102" s="55"/>
      <c r="C102" s="55"/>
      <c r="D102" s="57"/>
      <c r="E102" s="56"/>
      <c r="F102" s="56"/>
      <c r="G102" s="54"/>
      <c r="H102" s="58"/>
      <c r="K102" s="54"/>
    </row>
    <row r="103" spans="1:11" s="7" customFormat="1" ht="40.5" customHeight="1">
      <c r="A103" s="10"/>
      <c r="B103" s="55"/>
      <c r="C103" s="55"/>
      <c r="D103" s="57"/>
      <c r="E103" s="56"/>
      <c r="F103" s="56"/>
      <c r="G103" s="54"/>
      <c r="H103" s="58"/>
      <c r="K103" s="54"/>
    </row>
    <row r="104" spans="1:11" s="7" customFormat="1" ht="40.5" customHeight="1">
      <c r="A104" s="5"/>
      <c r="B104" s="59"/>
      <c r="C104" s="59"/>
      <c r="D104" s="57"/>
      <c r="E104" s="60"/>
      <c r="F104" s="60"/>
      <c r="G104" s="61"/>
      <c r="J104" s="2"/>
      <c r="K104" s="54"/>
    </row>
    <row r="105" spans="1:11" s="7" customFormat="1" ht="40.5" customHeight="1">
      <c r="A105" s="14"/>
      <c r="K105" s="54"/>
    </row>
    <row r="106" spans="1:11" s="7" customFormat="1" ht="40.5" customHeight="1">
      <c r="A106" s="80"/>
      <c r="B106" s="80"/>
      <c r="C106" s="6"/>
      <c r="D106" s="3"/>
      <c r="E106" s="3"/>
      <c r="F106" s="3"/>
      <c r="K106" s="54"/>
    </row>
    <row r="107" spans="1:11" s="7" customFormat="1" ht="40.5" customHeight="1">
      <c r="A107" s="6"/>
      <c r="B107" s="6"/>
      <c r="C107" s="6"/>
      <c r="D107" s="3"/>
      <c r="E107" s="3"/>
      <c r="F107" s="3"/>
      <c r="G107" s="2"/>
      <c r="K107" s="54"/>
    </row>
    <row r="108" spans="1:11" s="7" customFormat="1" ht="40.5" customHeight="1">
      <c r="A108" s="14"/>
      <c r="B108" s="15"/>
      <c r="C108" s="15"/>
      <c r="K108" s="54"/>
    </row>
    <row r="109" spans="1:11" s="7" customFormat="1" ht="40.5" customHeight="1">
      <c r="A109" s="14"/>
      <c r="K109" s="54"/>
    </row>
    <row r="110" spans="1:11" s="7" customFormat="1" ht="40.5" customHeight="1">
      <c r="A110" s="14"/>
      <c r="K110" s="54"/>
    </row>
    <row r="111" spans="1:11" s="7" customFormat="1" ht="40.5" customHeight="1">
      <c r="A111" s="14"/>
      <c r="K111" s="54"/>
    </row>
    <row r="112" spans="1:11" s="7" customFormat="1" ht="40.5" customHeight="1">
      <c r="A112" s="14"/>
      <c r="K112" s="54"/>
    </row>
    <row r="113" spans="1:11" s="7" customFormat="1" ht="40.5" customHeight="1">
      <c r="A113" s="14"/>
      <c r="K113" s="54"/>
    </row>
    <row r="114" spans="1:11" s="7" customFormat="1" ht="40.5" customHeight="1">
      <c r="A114" s="14"/>
      <c r="K114" s="54"/>
    </row>
    <row r="115" spans="1:11" s="7" customFormat="1" ht="40.5" customHeight="1">
      <c r="A115" s="14"/>
      <c r="K115" s="54"/>
    </row>
    <row r="116" spans="1:11" s="7" customFormat="1" ht="40.5" customHeight="1">
      <c r="A116" s="14"/>
      <c r="K116" s="54"/>
    </row>
    <row r="117" spans="1:11" s="7" customFormat="1" ht="40.5" customHeight="1">
      <c r="A117" s="14"/>
      <c r="K117" s="54"/>
    </row>
  </sheetData>
  <sheetProtection/>
  <mergeCells count="14">
    <mergeCell ref="A6:J6"/>
    <mergeCell ref="A106:B106"/>
    <mergeCell ref="C7:C8"/>
    <mergeCell ref="D7:F7"/>
    <mergeCell ref="G7:I7"/>
    <mergeCell ref="A9:J9"/>
    <mergeCell ref="A83:J83"/>
    <mergeCell ref="A10:J10"/>
    <mergeCell ref="A19:J19"/>
    <mergeCell ref="A42:J42"/>
    <mergeCell ref="A50:J50"/>
    <mergeCell ref="A49:J49"/>
    <mergeCell ref="B7:B8"/>
    <mergeCell ref="A7:A8"/>
  </mergeCells>
  <printOptions/>
  <pageMargins left="0.3937007874015748" right="0.1968503937007874" top="0.22" bottom="0.3937007874015748" header="0.22" footer="0.5118110236220472"/>
  <pageSetup horizontalDpi="600" verticalDpi="600" orientation="landscape" paperSize="9" scale="65" r:id="rId1"/>
  <rowBreaks count="5" manualBreakCount="5">
    <brk id="18" max="9" man="1"/>
    <brk id="29" max="9" man="1"/>
    <brk id="44" max="9" man="1"/>
    <brk id="57" max="9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Чепель Денис</dc:creator>
  <cp:keywords/>
  <dc:description/>
  <cp:lastModifiedBy>NikandrovaAA</cp:lastModifiedBy>
  <cp:lastPrinted>2013-12-26T16:36:16Z</cp:lastPrinted>
  <dcterms:created xsi:type="dcterms:W3CDTF">1996-10-08T23:32:33Z</dcterms:created>
  <dcterms:modified xsi:type="dcterms:W3CDTF">2013-12-31T08:38:59Z</dcterms:modified>
  <cp:category/>
  <cp:version/>
  <cp:contentType/>
  <cp:contentStatus/>
</cp:coreProperties>
</file>