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35" windowWidth="9705" windowHeight="9255" activeTab="0"/>
  </bookViews>
  <sheets>
    <sheet name="Форма 1" sheetId="1" r:id="rId1"/>
    <sheet name="Форма 2" sheetId="2" r:id="rId2"/>
    <sheet name="Форма 3" sheetId="3" r:id="rId3"/>
    <sheet name="Лист4" sheetId="4" r:id="rId4"/>
  </sheets>
  <definedNames>
    <definedName name="_xlnm.Print_Area" localSheetId="0">'Форма 1'!$A$1:$S$25</definedName>
  </definedNames>
  <calcPr fullCalcOnLoad="1"/>
</workbook>
</file>

<file path=xl/sharedStrings.xml><?xml version="1.0" encoding="utf-8"?>
<sst xmlns="http://schemas.openxmlformats.org/spreadsheetml/2006/main" count="168" uniqueCount="91">
  <si>
    <t>Приложение № 1
к постановлению администрации ЗАТО Александровск
от __________________№ __________</t>
  </si>
  <si>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</si>
  <si>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</si>
  <si>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</si>
  <si>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</si>
  <si>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</si>
  <si>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</si>
  <si>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</si>
  <si>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</si>
  <si>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</si>
  <si>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</si>
  <si>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</si>
  <si>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</si>
  <si>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</si>
  <si>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</si>
  <si>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</si>
  <si>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</si>
  <si>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</si>
  <si>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</si>
  <si>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</si>
  <si>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</si>
  <si>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</si>
  <si>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</si>
  <si>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</si>
  <si>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</si>
  <si>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</si>
  <si>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</si>
  <si>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</si>
  <si>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</si>
  <si>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</si>
  <si>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</si>
  <si>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</si>
  <si>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</si>
  <si>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</si>
  <si>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</si>
  <si>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</si>
  <si>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</si>
  <si>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</si>
  <si>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</si>
  <si>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</si>
  <si>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</si>
  <si>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</si>
  <si>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</si>
  <si>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</si>
  <si>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</si>
  <si>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</si>
  <si>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</si>
  <si>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Снежногорск, ул. Флотская, д. 4</t>
  </si>
  <si>
    <t>крупно-панельные</t>
  </si>
  <si>
    <t>г. Снежногорск, ул. Бирюкова, д. 11</t>
  </si>
  <si>
    <t>кровля</t>
  </si>
  <si>
    <t>фасад</t>
  </si>
  <si>
    <t>г. Снежногорск, ул. Бирюкова, д. 9</t>
  </si>
  <si>
    <t>г. Снежногорск, ул. Стеблина, д. 6</t>
  </si>
  <si>
    <t>г. Полярный, ул. Героев "Тумана", д. 12</t>
  </si>
  <si>
    <t>кирпичные</t>
  </si>
  <si>
    <t>г. Полярный, ул. Сивко, д. 13</t>
  </si>
  <si>
    <t>г. Полярный, ул. Героев Североморцев, д. 14</t>
  </si>
  <si>
    <t>монолитные блоки</t>
  </si>
  <si>
    <t>г. Полярный, ул. Видяева, д. 7</t>
  </si>
  <si>
    <t>Итого по ЗАТО Александровск</t>
  </si>
  <si>
    <t>Приложение № 2
к постановлению администрации ЗАТО Александровск
от "16" апреля 2015г. № 992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</si>
  <si>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</si>
  <si>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</si>
  <si>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</si>
  <si>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</si>
  <si>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</si>
  <si>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</si>
  <si>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</si>
  <si>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</si>
  <si>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</si>
  <si>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</si>
  <si>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</si>
  <si>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</si>
  <si>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</si>
  <si>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</si>
  <si>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</si>
  <si>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</si>
  <si>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</si>
  <si>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</si>
  <si>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</si>
  <si>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Приложение № 3
к постановлению администрации ЗАТО Александровск
от "16" апреля 2015г. № 992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</si>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</sst>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top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textRotation="90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4" fontId="18" fillId="0" borderId="0" xfId="0" applyNumberFormat="1" applyFont="1" applyFill="1" applyAlignment="1">
      <alignment horizontal="left" vertical="center" wrapText="1"/>
    </xf>
    <xf numFmtId="43" fontId="18" fillId="0" borderId="0" xfId="58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5"/>
  <sheetViews>
    <sheetView tabSelected="1" view="pageBreakPreview" zoomScale="110" zoomScaleSheetLayoutView="110" zoomScalePageLayoutView="0" workbookViewId="0" topLeftCell="A4">
      <pane xSplit="2" ySplit="6" topLeftCell="M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L5" sqref="L5:P5"/>
    </sheetView>
  </sheetViews>
  <sheetFormatPr defaultColWidth="9.33203125" defaultRowHeight="12.75" customHeight="1"/>
  <cols>
    <col min="1" max="1" width="7" style="1" customWidth="1"/>
    <col min="2" max="2" width="38.66015625" style="1" customWidth="1"/>
    <col min="3" max="3" width="5.66015625" style="1" customWidth="1"/>
    <col min="4" max="4" width="8.66015625" style="1" customWidth="1"/>
    <col min="5" max="5" width="16.66015625" style="1" customWidth="1"/>
    <col min="6" max="7" width="8.83203125" style="1" customWidth="1"/>
    <col min="8" max="8" width="16.66015625" style="1" customWidth="1"/>
    <col min="9" max="9" width="13.66015625" style="1" customWidth="1"/>
    <col min="10" max="10" width="13" style="1" customWidth="1"/>
    <col min="11" max="11" width="13.16015625" style="1" customWidth="1"/>
    <col min="12" max="12" width="18.66015625" style="1" customWidth="1"/>
    <col min="13" max="15" width="16.66015625" style="1" customWidth="1"/>
    <col min="16" max="16" width="20.66015625" style="1" customWidth="1"/>
    <col min="17" max="18" width="16.66015625" style="1" customWidth="1"/>
    <col min="19" max="19" width="11.16015625" style="1" customWidth="1"/>
    <col min="20" max="20" width="20.66015625" style="1" bestFit="1" customWidth="1"/>
    <col min="21" max="16384" width="9.33203125" style="1" customWidth="1"/>
  </cols>
  <sheetData>
    <row r="3" spans="1:19" ht="63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>
      <c r="A5" s="5" t="s">
        <v>2</v>
      </c>
      <c r="B5" s="5" t="s">
        <v>3</v>
      </c>
      <c r="C5" s="8" t="s">
        <v>4</v>
      </c>
      <c r="D5" s="9"/>
      <c r="E5" s="11" t="s">
        <v>5</v>
      </c>
      <c r="F5" s="11" t="s">
        <v>6</v>
      </c>
      <c r="G5" s="11" t="s">
        <v>7</v>
      </c>
      <c r="H5" s="11" t="s">
        <v>8</v>
      </c>
      <c r="I5" s="8" t="s">
        <v>9</v>
      </c>
      <c r="J5" s="9"/>
      <c r="K5" s="11" t="s">
        <v>10</v>
      </c>
      <c r="L5" s="8" t="s">
        <v>11</v>
      </c>
      <c r="M5" s="14"/>
      <c r="N5" s="14"/>
      <c r="O5" s="14"/>
      <c r="P5" s="9"/>
      <c r="Q5" s="11" t="s">
        <v>12</v>
      </c>
      <c r="R5" s="11" t="s">
        <v>13</v>
      </c>
      <c r="S5" s="11" t="s">
        <v>14</v>
      </c>
    </row>
    <row r="6" spans="1:19" ht="15.75" customHeight="1">
      <c r="A6" s="7"/>
      <c r="B6" s="7"/>
      <c r="C6" s="11" t="s">
        <v>15</v>
      </c>
      <c r="D6" s="11" t="s">
        <v>16</v>
      </c>
      <c r="E6" s="13"/>
      <c r="F6" s="13"/>
      <c r="G6" s="13"/>
      <c r="H6" s="13"/>
      <c r="I6" s="11" t="s">
        <v>17</v>
      </c>
      <c r="J6" s="11" t="s">
        <v>18</v>
      </c>
      <c r="K6" s="13"/>
      <c r="L6" s="11" t="s">
        <v>17</v>
      </c>
      <c r="M6" s="8" t="s">
        <v>19</v>
      </c>
      <c r="N6" s="14"/>
      <c r="O6" s="14"/>
      <c r="P6" s="9"/>
      <c r="Q6" s="13"/>
      <c r="R6" s="13"/>
      <c r="S6" s="13"/>
    </row>
    <row r="7" spans="1:19" ht="99.75" customHeight="1">
      <c r="A7" s="7"/>
      <c r="B7" s="7"/>
      <c r="C7" s="13"/>
      <c r="D7" s="13"/>
      <c r="E7" s="13"/>
      <c r="F7" s="13"/>
      <c r="G7" s="13"/>
      <c r="H7" s="12"/>
      <c r="I7" s="12"/>
      <c r="J7" s="12"/>
      <c r="K7" s="12"/>
      <c r="L7" s="12"/>
      <c r="M7" s="10" t="s">
        <v>20</v>
      </c>
      <c r="N7" s="10" t="s">
        <v>21</v>
      </c>
      <c r="O7" s="10" t="s">
        <v>22</v>
      </c>
      <c r="P7" s="10" t="s">
        <v>23</v>
      </c>
      <c r="Q7" s="12"/>
      <c r="R7" s="12"/>
      <c r="S7" s="13"/>
    </row>
    <row r="8" spans="1:19" ht="15.75" customHeight="1">
      <c r="A8" s="6"/>
      <c r="B8" s="6"/>
      <c r="C8" s="12"/>
      <c r="D8" s="12"/>
      <c r="E8" s="12"/>
      <c r="F8" s="12"/>
      <c r="G8" s="12"/>
      <c r="H8" s="4" t="s">
        <v>24</v>
      </c>
      <c r="I8" s="4" t="s">
        <v>24</v>
      </c>
      <c r="J8" s="4" t="s">
        <v>24</v>
      </c>
      <c r="K8" s="4" t="s">
        <v>25</v>
      </c>
      <c r="L8" s="4" t="s">
        <v>26</v>
      </c>
      <c r="M8" s="4" t="s">
        <v>26</v>
      </c>
      <c r="N8" s="4" t="s">
        <v>26</v>
      </c>
      <c r="O8" s="4" t="s">
        <v>26</v>
      </c>
      <c r="P8" s="4" t="s">
        <v>26</v>
      </c>
      <c r="Q8" s="4" t="s">
        <v>27</v>
      </c>
      <c r="R8" s="4" t="s">
        <v>27</v>
      </c>
      <c r="S8" s="12"/>
    </row>
    <row r="9" spans="1:19" ht="15.75" customHeight="1">
      <c r="A9" s="4" t="s">
        <v>28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  <c r="I9" s="4" t="s">
        <v>36</v>
      </c>
      <c r="J9" s="4" t="s">
        <v>37</v>
      </c>
      <c r="K9" s="4" t="s">
        <v>38</v>
      </c>
      <c r="L9" s="4" t="s">
        <v>39</v>
      </c>
      <c r="M9" s="4" t="s">
        <v>40</v>
      </c>
      <c r="N9" s="4" t="s">
        <v>41</v>
      </c>
      <c r="O9" s="4" t="s">
        <v>42</v>
      </c>
      <c r="P9" s="4" t="s">
        <v>43</v>
      </c>
      <c r="Q9" s="4" t="s">
        <v>44</v>
      </c>
      <c r="R9" s="4" t="s">
        <v>45</v>
      </c>
      <c r="S9" s="4" t="s">
        <v>46</v>
      </c>
    </row>
    <row r="10" spans="1:20" ht="31.5" customHeight="1">
      <c r="A10" s="4">
        <v>1</v>
      </c>
      <c r="B10" s="15" t="s">
        <v>47</v>
      </c>
      <c r="C10" s="10">
        <v>1974</v>
      </c>
      <c r="D10" s="4"/>
      <c r="E10" s="4" t="s">
        <v>48</v>
      </c>
      <c r="F10" s="4">
        <v>5</v>
      </c>
      <c r="G10" s="4">
        <v>5</v>
      </c>
      <c r="H10" s="4">
        <v>3917.4</v>
      </c>
      <c r="I10" s="4">
        <v>3432.9</v>
      </c>
      <c r="J10" s="4">
        <v>1216.3</v>
      </c>
      <c r="K10" s="4">
        <v>138</v>
      </c>
      <c r="L10" s="16">
        <f aca="true" t="shared" si="0" ref="L10:L21">M10+N10+O10+P10</f>
        <v>2716000</v>
      </c>
      <c r="M10" s="16">
        <v>0</v>
      </c>
      <c r="N10" s="16">
        <v>0</v>
      </c>
      <c r="O10" s="16">
        <v>0</v>
      </c>
      <c r="P10" s="17">
        <f>'Форма 2'!C10</f>
        <v>2716000</v>
      </c>
      <c r="Q10" s="16">
        <f>L10/H10</f>
        <v>693.3169959667126</v>
      </c>
      <c r="R10" s="17">
        <v>1123.62</v>
      </c>
      <c r="S10" s="4"/>
      <c r="T10" s="17">
        <f aca="true" t="shared" si="1" ref="T10:T21">R10*H10</f>
        <v>4401668.988</v>
      </c>
    </row>
    <row r="11" spans="1:20" ht="33.75" customHeight="1">
      <c r="A11" s="4">
        <v>2</v>
      </c>
      <c r="B11" s="15" t="s">
        <v>49</v>
      </c>
      <c r="C11" s="11">
        <v>1975</v>
      </c>
      <c r="D11" s="4"/>
      <c r="E11" s="5" t="s">
        <v>48</v>
      </c>
      <c r="F11" s="5">
        <v>5</v>
      </c>
      <c r="G11" s="5">
        <v>3</v>
      </c>
      <c r="H11" s="5">
        <v>2550.3</v>
      </c>
      <c r="I11" s="5">
        <v>2255.4</v>
      </c>
      <c r="J11" s="5">
        <v>642.1</v>
      </c>
      <c r="K11" s="5">
        <v>99</v>
      </c>
      <c r="L11" s="16">
        <f t="shared" si="0"/>
        <v>2322000</v>
      </c>
      <c r="M11" s="16">
        <v>0</v>
      </c>
      <c r="N11" s="16">
        <v>0</v>
      </c>
      <c r="O11" s="16">
        <v>0</v>
      </c>
      <c r="P11" s="17">
        <f>'Форма 2'!C11</f>
        <v>2322000</v>
      </c>
      <c r="Q11" s="16">
        <f>L11/H11</f>
        <v>910.4811198682507</v>
      </c>
      <c r="R11" s="17"/>
      <c r="S11" s="4"/>
      <c r="T11" s="17">
        <f t="shared" si="1"/>
        <v>0</v>
      </c>
    </row>
    <row r="12" spans="1:20" ht="15.75" customHeight="1">
      <c r="A12" s="4"/>
      <c r="B12" s="18" t="s">
        <v>50</v>
      </c>
      <c r="C12" s="13"/>
      <c r="D12" s="4"/>
      <c r="E12" s="7"/>
      <c r="F12" s="7"/>
      <c r="G12" s="7"/>
      <c r="H12" s="7"/>
      <c r="I12" s="7"/>
      <c r="J12" s="7"/>
      <c r="K12" s="7"/>
      <c r="L12" s="16">
        <f t="shared" si="0"/>
        <v>1624000</v>
      </c>
      <c r="M12" s="16"/>
      <c r="N12" s="16"/>
      <c r="O12" s="16"/>
      <c r="P12" s="17">
        <f>'Форма 2'!H11</f>
        <v>1624000</v>
      </c>
      <c r="Q12" s="16">
        <f>L12/H11</f>
        <v>636.7878288828765</v>
      </c>
      <c r="R12" s="17">
        <v>1123.62</v>
      </c>
      <c r="S12" s="4"/>
      <c r="T12" s="17">
        <f t="shared" si="1"/>
        <v>0</v>
      </c>
    </row>
    <row r="13" spans="1:20" ht="15.75" customHeight="1">
      <c r="A13" s="4"/>
      <c r="B13" s="18" t="s">
        <v>51</v>
      </c>
      <c r="C13" s="12"/>
      <c r="D13" s="4"/>
      <c r="E13" s="6"/>
      <c r="F13" s="6"/>
      <c r="G13" s="6"/>
      <c r="H13" s="6"/>
      <c r="I13" s="6"/>
      <c r="J13" s="6"/>
      <c r="K13" s="6"/>
      <c r="L13" s="16">
        <f t="shared" si="0"/>
        <v>698000</v>
      </c>
      <c r="M13" s="16"/>
      <c r="N13" s="16"/>
      <c r="O13" s="16"/>
      <c r="P13" s="17">
        <f>'Форма 2'!L11</f>
        <v>698000</v>
      </c>
      <c r="Q13" s="16">
        <f>P13/H11</f>
        <v>273.69329098537423</v>
      </c>
      <c r="R13" s="17">
        <v>669.95</v>
      </c>
      <c r="S13" s="4"/>
      <c r="T13" s="17">
        <f t="shared" si="1"/>
        <v>0</v>
      </c>
    </row>
    <row r="14" spans="1:20" ht="33.75" customHeight="1">
      <c r="A14" s="4">
        <v>3</v>
      </c>
      <c r="B14" s="15" t="s">
        <v>52</v>
      </c>
      <c r="C14" s="10">
        <v>1976</v>
      </c>
      <c r="D14" s="4"/>
      <c r="E14" s="4" t="s">
        <v>48</v>
      </c>
      <c r="F14" s="4">
        <v>5</v>
      </c>
      <c r="G14" s="4">
        <v>3</v>
      </c>
      <c r="H14" s="4">
        <v>2389.6</v>
      </c>
      <c r="I14" s="4">
        <v>2092.6</v>
      </c>
      <c r="J14" s="19">
        <v>825</v>
      </c>
      <c r="K14" s="4">
        <v>88</v>
      </c>
      <c r="L14" s="16">
        <f t="shared" si="0"/>
        <v>698000</v>
      </c>
      <c r="M14" s="16">
        <v>0</v>
      </c>
      <c r="N14" s="16">
        <v>0</v>
      </c>
      <c r="O14" s="16">
        <v>0</v>
      </c>
      <c r="P14" s="17">
        <f>'Форма 2'!C12</f>
        <v>698000</v>
      </c>
      <c r="Q14" s="16">
        <f>L14/H14</f>
        <v>292.09909608302644</v>
      </c>
      <c r="R14" s="17">
        <v>669.95</v>
      </c>
      <c r="S14" s="4"/>
      <c r="T14" s="17">
        <f t="shared" si="1"/>
        <v>1600912.52</v>
      </c>
    </row>
    <row r="15" spans="1:20" ht="33.75" customHeight="1">
      <c r="A15" s="4">
        <v>4</v>
      </c>
      <c r="B15" s="15" t="s">
        <v>53</v>
      </c>
      <c r="C15" s="11">
        <v>1975</v>
      </c>
      <c r="D15" s="4"/>
      <c r="E15" s="5" t="s">
        <v>48</v>
      </c>
      <c r="F15" s="5">
        <v>5</v>
      </c>
      <c r="G15" s="5">
        <v>5</v>
      </c>
      <c r="H15" s="5">
        <v>3951.3</v>
      </c>
      <c r="I15" s="5">
        <v>3469.1</v>
      </c>
      <c r="J15" s="5">
        <v>1350.5</v>
      </c>
      <c r="K15" s="5">
        <v>149</v>
      </c>
      <c r="L15" s="16">
        <f t="shared" si="0"/>
        <v>3414000</v>
      </c>
      <c r="M15" s="16">
        <v>0</v>
      </c>
      <c r="N15" s="16">
        <v>0</v>
      </c>
      <c r="O15" s="16">
        <v>0</v>
      </c>
      <c r="P15" s="17">
        <f>'Форма 2'!C13</f>
        <v>3414000</v>
      </c>
      <c r="Q15" s="16"/>
      <c r="R15" s="17"/>
      <c r="S15" s="4"/>
      <c r="T15" s="17">
        <f t="shared" si="1"/>
        <v>0</v>
      </c>
    </row>
    <row r="16" spans="1:20" ht="15.75" customHeight="1">
      <c r="A16" s="4"/>
      <c r="B16" s="18" t="s">
        <v>50</v>
      </c>
      <c r="C16" s="13"/>
      <c r="D16" s="4"/>
      <c r="E16" s="7"/>
      <c r="F16" s="7"/>
      <c r="G16" s="7"/>
      <c r="H16" s="7"/>
      <c r="I16" s="7"/>
      <c r="J16" s="7"/>
      <c r="K16" s="7"/>
      <c r="L16" s="16">
        <f t="shared" si="0"/>
        <v>2716000</v>
      </c>
      <c r="M16" s="16"/>
      <c r="N16" s="16"/>
      <c r="O16" s="16"/>
      <c r="P16" s="17">
        <f>'Форма 2'!H13</f>
        <v>2716000</v>
      </c>
      <c r="Q16" s="16">
        <f>P16/H15</f>
        <v>687.3687140940956</v>
      </c>
      <c r="R16" s="17">
        <v>1123.62</v>
      </c>
      <c r="S16" s="4"/>
      <c r="T16" s="17">
        <f t="shared" si="1"/>
        <v>0</v>
      </c>
    </row>
    <row r="17" spans="1:20" ht="15.75" customHeight="1">
      <c r="A17" s="4"/>
      <c r="B17" s="18" t="s">
        <v>51</v>
      </c>
      <c r="C17" s="12"/>
      <c r="D17" s="4"/>
      <c r="E17" s="6"/>
      <c r="F17" s="6"/>
      <c r="G17" s="6"/>
      <c r="H17" s="6"/>
      <c r="I17" s="6"/>
      <c r="J17" s="6"/>
      <c r="K17" s="6"/>
      <c r="L17" s="16">
        <f t="shared" si="0"/>
        <v>698000</v>
      </c>
      <c r="M17" s="16"/>
      <c r="N17" s="16"/>
      <c r="O17" s="16"/>
      <c r="P17" s="17">
        <f>'Форма 2'!L13</f>
        <v>698000</v>
      </c>
      <c r="Q17" s="16">
        <f>P17/H15</f>
        <v>176.65072254700985</v>
      </c>
      <c r="R17" s="17">
        <v>669.95</v>
      </c>
      <c r="S17" s="4"/>
      <c r="T17" s="17">
        <f t="shared" si="1"/>
        <v>0</v>
      </c>
    </row>
    <row r="18" spans="1:20" s="20" customFormat="1" ht="31.5" customHeight="1">
      <c r="A18" s="4">
        <v>5</v>
      </c>
      <c r="B18" s="21" t="s">
        <v>54</v>
      </c>
      <c r="C18" s="22">
        <v>1972</v>
      </c>
      <c r="D18" s="21"/>
      <c r="E18" s="21" t="s">
        <v>55</v>
      </c>
      <c r="F18" s="21">
        <v>5</v>
      </c>
      <c r="G18" s="21">
        <v>4</v>
      </c>
      <c r="H18" s="4">
        <v>4274.4</v>
      </c>
      <c r="I18" s="4">
        <v>3950.3</v>
      </c>
      <c r="J18" s="19">
        <v>637.3</v>
      </c>
      <c r="K18" s="4">
        <v>148</v>
      </c>
      <c r="L18" s="16">
        <f t="shared" si="0"/>
        <v>5410827</v>
      </c>
      <c r="M18" s="16">
        <v>0</v>
      </c>
      <c r="N18" s="16">
        <v>0</v>
      </c>
      <c r="O18" s="16">
        <v>0</v>
      </c>
      <c r="P18" s="17">
        <f>'Форма 2'!C14</f>
        <v>5410827</v>
      </c>
      <c r="Q18" s="16">
        <f>L18/H18</f>
        <v>1265.8681920269512</v>
      </c>
      <c r="R18" s="17">
        <v>669.95</v>
      </c>
      <c r="S18" s="16"/>
      <c r="T18" s="17">
        <f t="shared" si="1"/>
        <v>2863634.28</v>
      </c>
    </row>
    <row r="19" spans="1:20" s="20" customFormat="1" ht="31.5" customHeight="1">
      <c r="A19" s="4">
        <v>6</v>
      </c>
      <c r="B19" s="21" t="s">
        <v>56</v>
      </c>
      <c r="C19" s="22">
        <v>1983</v>
      </c>
      <c r="D19" s="21"/>
      <c r="E19" s="21" t="s">
        <v>55</v>
      </c>
      <c r="F19" s="21">
        <v>5</v>
      </c>
      <c r="G19" s="21">
        <v>1</v>
      </c>
      <c r="H19" s="4">
        <v>1506.1</v>
      </c>
      <c r="I19" s="4">
        <v>1361.3</v>
      </c>
      <c r="J19" s="19">
        <v>325.7</v>
      </c>
      <c r="K19" s="4">
        <v>43</v>
      </c>
      <c r="L19" s="16">
        <f t="shared" si="0"/>
        <v>2154963</v>
      </c>
      <c r="M19" s="16">
        <v>0</v>
      </c>
      <c r="N19" s="16">
        <v>0</v>
      </c>
      <c r="O19" s="16">
        <v>0</v>
      </c>
      <c r="P19" s="17">
        <f>'Форма 2'!C15</f>
        <v>2154963</v>
      </c>
      <c r="Q19" s="16">
        <f>L19/H19</f>
        <v>1430.8233185047475</v>
      </c>
      <c r="R19" s="17">
        <v>1106.54</v>
      </c>
      <c r="S19" s="16"/>
      <c r="T19" s="17">
        <f t="shared" si="1"/>
        <v>1666559.8939999999</v>
      </c>
    </row>
    <row r="20" spans="1:20" s="20" customFormat="1" ht="31.5" customHeight="1">
      <c r="A20" s="4">
        <v>7</v>
      </c>
      <c r="B20" s="21" t="s">
        <v>57</v>
      </c>
      <c r="C20" s="22">
        <v>1991</v>
      </c>
      <c r="D20" s="21"/>
      <c r="E20" s="21" t="s">
        <v>58</v>
      </c>
      <c r="F20" s="21">
        <v>5</v>
      </c>
      <c r="G20" s="21">
        <v>3</v>
      </c>
      <c r="H20" s="4">
        <v>2648.5</v>
      </c>
      <c r="I20" s="4">
        <v>2122.8</v>
      </c>
      <c r="J20" s="19">
        <v>128.3</v>
      </c>
      <c r="K20" s="4">
        <v>85</v>
      </c>
      <c r="L20" s="16">
        <f t="shared" si="0"/>
        <v>882715</v>
      </c>
      <c r="M20" s="16">
        <v>0</v>
      </c>
      <c r="N20" s="16">
        <v>0</v>
      </c>
      <c r="O20" s="16">
        <v>0</v>
      </c>
      <c r="P20" s="17">
        <f>'Форма 2'!C16</f>
        <v>882715</v>
      </c>
      <c r="Q20" s="16">
        <f>L20/H20</f>
        <v>333.2886539550689</v>
      </c>
      <c r="R20" s="17">
        <v>669.95</v>
      </c>
      <c r="S20" s="16"/>
      <c r="T20" s="17">
        <f t="shared" si="1"/>
        <v>1774362.5750000002</v>
      </c>
    </row>
    <row r="21" spans="1:20" s="20" customFormat="1" ht="31.5" customHeight="1">
      <c r="A21" s="4">
        <v>8</v>
      </c>
      <c r="B21" s="21" t="s">
        <v>59</v>
      </c>
      <c r="C21" s="22">
        <v>1962</v>
      </c>
      <c r="D21" s="21"/>
      <c r="E21" s="21" t="s">
        <v>55</v>
      </c>
      <c r="F21" s="21">
        <v>3</v>
      </c>
      <c r="G21" s="21">
        <v>2</v>
      </c>
      <c r="H21" s="4">
        <v>1197.3</v>
      </c>
      <c r="I21" s="4">
        <v>1020.1</v>
      </c>
      <c r="J21" s="19">
        <v>342</v>
      </c>
      <c r="K21" s="4">
        <v>21</v>
      </c>
      <c r="L21" s="16">
        <f t="shared" si="0"/>
        <v>1065996</v>
      </c>
      <c r="M21" s="16">
        <v>0</v>
      </c>
      <c r="N21" s="16">
        <v>0</v>
      </c>
      <c r="O21" s="16">
        <v>0</v>
      </c>
      <c r="P21" s="17">
        <f>'Форма 2'!C17</f>
        <v>1065996</v>
      </c>
      <c r="Q21" s="16">
        <f>L21/H21</f>
        <v>890.3332498120772</v>
      </c>
      <c r="R21" s="17">
        <v>1106.54</v>
      </c>
      <c r="S21" s="16"/>
      <c r="T21" s="17">
        <f t="shared" si="1"/>
        <v>1324860.342</v>
      </c>
    </row>
    <row r="22" spans="1:20" s="20" customFormat="1" ht="15.75" customHeight="1">
      <c r="A22" s="23" t="s">
        <v>60</v>
      </c>
      <c r="B22" s="24"/>
      <c r="C22" s="21"/>
      <c r="D22" s="21"/>
      <c r="E22" s="21"/>
      <c r="F22" s="21"/>
      <c r="G22" s="21"/>
      <c r="H22" s="16">
        <f>SUM(H10:H21)</f>
        <v>22434.899999999998</v>
      </c>
      <c r="I22" s="16">
        <f>SUM(I10:I21)</f>
        <v>19704.499999999996</v>
      </c>
      <c r="J22" s="16">
        <f>SUM(J10:J21)</f>
        <v>5467.2</v>
      </c>
      <c r="K22" s="25">
        <f>SUM(K10:K21)</f>
        <v>771</v>
      </c>
      <c r="L22" s="16">
        <f>SUM(L10:L21)-L12-L13-L16-L17</f>
        <v>18664501</v>
      </c>
      <c r="M22" s="16">
        <f>SUM(M10:M21)-M12-M13-M16-M17</f>
        <v>0</v>
      </c>
      <c r="N22" s="16">
        <f>SUM(N10:N21)-N12-N13-N16-N17</f>
        <v>0</v>
      </c>
      <c r="O22" s="16">
        <f>SUM(O10:O21)-O12-O13-O16-O17</f>
        <v>0</v>
      </c>
      <c r="P22" s="16">
        <f>SUM(P10:P21)-P12-P13-P16-P17</f>
        <v>18664501</v>
      </c>
      <c r="Q22" s="16">
        <f>L22/H22</f>
        <v>831.9404588386844</v>
      </c>
      <c r="R22" s="16"/>
      <c r="S22" s="16"/>
      <c r="T22" s="26">
        <f>SUM(T10:T21)</f>
        <v>13631998.599</v>
      </c>
    </row>
    <row r="23" spans="1:19" s="20" customFormat="1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7"/>
      <c r="O23" s="27"/>
      <c r="P23" s="29"/>
      <c r="Q23" s="27"/>
      <c r="R23" s="27"/>
      <c r="S23" s="27"/>
    </row>
    <row r="24" spans="1:19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49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</sheetData>
  <sheetProtection/>
  <mergeCells count="40">
    <mergeCell ref="J15:J17"/>
    <mergeCell ref="K15:K17"/>
    <mergeCell ref="A22:B22"/>
    <mergeCell ref="A24:S24"/>
    <mergeCell ref="A25:S25"/>
    <mergeCell ref="C15:C17"/>
    <mergeCell ref="E15:E17"/>
    <mergeCell ref="F15:F17"/>
    <mergeCell ref="G15:G17"/>
    <mergeCell ref="H15:H17"/>
    <mergeCell ref="I15:I17"/>
    <mergeCell ref="M6:P6"/>
    <mergeCell ref="C11:C13"/>
    <mergeCell ref="E11:E13"/>
    <mergeCell ref="F11:F13"/>
    <mergeCell ref="G11:G13"/>
    <mergeCell ref="H11:H13"/>
    <mergeCell ref="I11:I13"/>
    <mergeCell ref="J11:J13"/>
    <mergeCell ref="K11:K13"/>
    <mergeCell ref="K5:K7"/>
    <mergeCell ref="L5:P5"/>
    <mergeCell ref="Q5:Q7"/>
    <mergeCell ref="R5:R7"/>
    <mergeCell ref="S5:S8"/>
    <mergeCell ref="C6:C8"/>
    <mergeCell ref="D6:D8"/>
    <mergeCell ref="I6:I7"/>
    <mergeCell ref="J6:J7"/>
    <mergeCell ref="L6:L7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</mergeCells>
  <printOptions/>
  <pageMargins left="0" right="0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9"/>
  <sheetViews>
    <sheetView view="pageBreakPreview" zoomScaleSheetLayoutView="100" zoomScalePageLayoutView="0" workbookViewId="0" topLeftCell="A1">
      <selection activeCell="A3" sqref="A3:S3"/>
    </sheetView>
  </sheetViews>
  <sheetFormatPr defaultColWidth="9.33203125" defaultRowHeight="12.75" customHeight="1"/>
  <cols>
    <col min="1" max="1" width="11.16015625" style="0" customWidth="1"/>
    <col min="2" max="2" width="48.5" style="0" customWidth="1"/>
    <col min="3" max="3" width="16.66015625" style="0" customWidth="1"/>
    <col min="4" max="6" width="7.66015625" style="0" customWidth="1"/>
    <col min="7" max="7" width="9.5" style="0" bestFit="1" customWidth="1"/>
    <col min="8" max="8" width="14.83203125" style="0" bestFit="1" customWidth="1"/>
    <col min="9" max="9" width="11.16015625" style="0" customWidth="1"/>
    <col min="10" max="10" width="9.83203125" style="0" customWidth="1"/>
    <col min="11" max="11" width="9.5" style="0" bestFit="1" customWidth="1"/>
    <col min="12" max="12" width="13.66015625" style="0" bestFit="1" customWidth="1"/>
    <col min="13" max="13" width="7.66015625" style="0" bestFit="1" customWidth="1"/>
    <col min="14" max="14" width="11.83203125" style="0" bestFit="1" customWidth="1"/>
    <col min="15" max="15" width="7.33203125" style="0" bestFit="1" customWidth="1"/>
    <col min="16" max="16" width="6.83203125" style="0" customWidth="1"/>
    <col min="17" max="19" width="16.66015625" style="0" customWidth="1"/>
  </cols>
  <sheetData>
    <row r="3" spans="1:19" ht="49.5" customHeight="1">
      <c r="A3" s="31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5.75" customHeight="1">
      <c r="A4" s="3" t="s">
        <v>62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8.5" customHeight="1">
      <c r="A5" s="33" t="s">
        <v>2</v>
      </c>
      <c r="B5" s="33" t="s">
        <v>3</v>
      </c>
      <c r="C5" s="33" t="s">
        <v>63</v>
      </c>
      <c r="D5" s="36" t="s">
        <v>64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7"/>
      <c r="Q5" s="36" t="s">
        <v>65</v>
      </c>
      <c r="R5" s="38"/>
      <c r="S5" s="37"/>
    </row>
    <row r="6" spans="1:19" ht="185.25" customHeight="1">
      <c r="A6" s="35"/>
      <c r="B6" s="35"/>
      <c r="C6" s="34"/>
      <c r="D6" s="39" t="s">
        <v>66</v>
      </c>
      <c r="E6" s="40" t="s">
        <v>67</v>
      </c>
      <c r="F6" s="41"/>
      <c r="G6" s="40" t="s">
        <v>68</v>
      </c>
      <c r="H6" s="41"/>
      <c r="I6" s="40" t="s">
        <v>69</v>
      </c>
      <c r="J6" s="41"/>
      <c r="K6" s="40" t="s">
        <v>70</v>
      </c>
      <c r="L6" s="41"/>
      <c r="M6" s="40" t="s">
        <v>71</v>
      </c>
      <c r="N6" s="41"/>
      <c r="O6" s="40" t="s">
        <v>72</v>
      </c>
      <c r="P6" s="41"/>
      <c r="Q6" s="39" t="s">
        <v>73</v>
      </c>
      <c r="R6" s="39" t="s">
        <v>74</v>
      </c>
      <c r="S6" s="39" t="s">
        <v>75</v>
      </c>
    </row>
    <row r="7" spans="1:19" ht="16.5" customHeight="1">
      <c r="A7" s="34"/>
      <c r="B7" s="34"/>
      <c r="C7" s="32" t="s">
        <v>26</v>
      </c>
      <c r="D7" s="32" t="s">
        <v>26</v>
      </c>
      <c r="E7" s="32" t="s">
        <v>76</v>
      </c>
      <c r="F7" s="32" t="s">
        <v>26</v>
      </c>
      <c r="G7" s="32" t="s">
        <v>77</v>
      </c>
      <c r="H7" s="32" t="s">
        <v>26</v>
      </c>
      <c r="I7" s="32" t="s">
        <v>77</v>
      </c>
      <c r="J7" s="32" t="s">
        <v>26</v>
      </c>
      <c r="K7" s="32" t="s">
        <v>77</v>
      </c>
      <c r="L7" s="32" t="s">
        <v>26</v>
      </c>
      <c r="M7" s="32" t="s">
        <v>78</v>
      </c>
      <c r="N7" s="32" t="s">
        <v>26</v>
      </c>
      <c r="O7" s="32" t="s">
        <v>79</v>
      </c>
      <c r="P7" s="32" t="s">
        <v>26</v>
      </c>
      <c r="Q7" s="32" t="s">
        <v>26</v>
      </c>
      <c r="R7" s="32" t="s">
        <v>26</v>
      </c>
      <c r="S7" s="32" t="s">
        <v>26</v>
      </c>
    </row>
    <row r="8" spans="1:19" ht="12.75" customHeight="1">
      <c r="A8" s="32" t="s">
        <v>28</v>
      </c>
      <c r="B8" s="32" t="s">
        <v>29</v>
      </c>
      <c r="C8" s="32" t="s">
        <v>30</v>
      </c>
      <c r="D8" s="32" t="s">
        <v>31</v>
      </c>
      <c r="E8" s="32" t="s">
        <v>32</v>
      </c>
      <c r="F8" s="32" t="s">
        <v>33</v>
      </c>
      <c r="G8" s="32" t="s">
        <v>34</v>
      </c>
      <c r="H8" s="32" t="s">
        <v>35</v>
      </c>
      <c r="I8" s="32" t="s">
        <v>36</v>
      </c>
      <c r="J8" s="32" t="s">
        <v>37</v>
      </c>
      <c r="K8" s="32" t="s">
        <v>38</v>
      </c>
      <c r="L8" s="32" t="s">
        <v>39</v>
      </c>
      <c r="M8" s="32"/>
      <c r="N8" s="32"/>
      <c r="O8" s="32" t="s">
        <v>40</v>
      </c>
      <c r="P8" s="32" t="s">
        <v>41</v>
      </c>
      <c r="Q8" s="32" t="s">
        <v>42</v>
      </c>
      <c r="R8" s="32" t="s">
        <v>43</v>
      </c>
      <c r="S8" s="32" t="s">
        <v>44</v>
      </c>
    </row>
    <row r="9" spans="1:19" ht="12.75" customHeight="1">
      <c r="A9" s="42" t="s">
        <v>80</v>
      </c>
      <c r="B9" s="43"/>
      <c r="C9" s="44">
        <f aca="true" t="shared" si="0" ref="C9:C17">D9+F9+H9+J9+L9+P9+N9</f>
        <v>18664501</v>
      </c>
      <c r="D9" s="44">
        <f aca="true" t="shared" si="1" ref="D9:P9">SUM(D10:D17)</f>
        <v>0</v>
      </c>
      <c r="E9" s="44">
        <f t="shared" si="1"/>
        <v>0</v>
      </c>
      <c r="F9" s="44">
        <f t="shared" si="1"/>
        <v>0</v>
      </c>
      <c r="G9" s="44">
        <f t="shared" si="1"/>
        <v>4374.9</v>
      </c>
      <c r="H9" s="44">
        <f t="shared" si="1"/>
        <v>10276959</v>
      </c>
      <c r="I9" s="44">
        <f t="shared" si="1"/>
        <v>0</v>
      </c>
      <c r="J9" s="44">
        <f t="shared" si="1"/>
        <v>0</v>
      </c>
      <c r="K9" s="44">
        <f t="shared" si="1"/>
        <v>3604</v>
      </c>
      <c r="L9" s="44">
        <f t="shared" si="1"/>
        <v>7504827</v>
      </c>
      <c r="M9" s="44">
        <f t="shared" si="1"/>
        <v>972</v>
      </c>
      <c r="N9" s="44">
        <f t="shared" si="1"/>
        <v>882715</v>
      </c>
      <c r="O9" s="44">
        <f t="shared" si="1"/>
        <v>0</v>
      </c>
      <c r="P9" s="44">
        <f t="shared" si="1"/>
        <v>0</v>
      </c>
      <c r="Q9" s="44"/>
      <c r="R9" s="44"/>
      <c r="S9" s="44"/>
    </row>
    <row r="10" spans="1:19" ht="15.75" customHeight="1">
      <c r="A10" s="4">
        <v>1</v>
      </c>
      <c r="B10" s="15" t="s">
        <v>47</v>
      </c>
      <c r="C10" s="44">
        <f t="shared" si="0"/>
        <v>2716000</v>
      </c>
      <c r="D10" s="44"/>
      <c r="E10" s="44"/>
      <c r="F10" s="44"/>
      <c r="G10" s="44">
        <v>970</v>
      </c>
      <c r="H10" s="44">
        <v>2716000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5.75" customHeight="1">
      <c r="A11" s="4">
        <v>2</v>
      </c>
      <c r="B11" s="15" t="s">
        <v>49</v>
      </c>
      <c r="C11" s="44">
        <f t="shared" si="0"/>
        <v>2322000</v>
      </c>
      <c r="D11" s="44"/>
      <c r="E11" s="44"/>
      <c r="F11" s="44"/>
      <c r="G11" s="44">
        <v>580</v>
      </c>
      <c r="H11" s="44">
        <v>1624000</v>
      </c>
      <c r="I11" s="44"/>
      <c r="J11" s="44"/>
      <c r="K11" s="44">
        <v>194</v>
      </c>
      <c r="L11" s="44">
        <v>698000</v>
      </c>
      <c r="M11" s="44"/>
      <c r="N11" s="44"/>
      <c r="O11" s="44"/>
      <c r="P11" s="44"/>
      <c r="Q11" s="44"/>
      <c r="R11" s="44"/>
      <c r="S11" s="44"/>
    </row>
    <row r="12" spans="1:19" ht="15.75" customHeight="1">
      <c r="A12" s="4">
        <v>3</v>
      </c>
      <c r="B12" s="15" t="s">
        <v>52</v>
      </c>
      <c r="C12" s="44">
        <f t="shared" si="0"/>
        <v>698000</v>
      </c>
      <c r="D12" s="44"/>
      <c r="E12" s="44"/>
      <c r="F12" s="44"/>
      <c r="G12" s="44"/>
      <c r="H12" s="44"/>
      <c r="I12" s="44"/>
      <c r="J12" s="44"/>
      <c r="K12" s="44">
        <v>194</v>
      </c>
      <c r="L12" s="44">
        <v>698000</v>
      </c>
      <c r="M12" s="44"/>
      <c r="N12" s="44"/>
      <c r="O12" s="44"/>
      <c r="P12" s="44"/>
      <c r="Q12" s="44"/>
      <c r="R12" s="44"/>
      <c r="S12" s="44"/>
    </row>
    <row r="13" spans="1:19" ht="15.75" customHeight="1">
      <c r="A13" s="4">
        <v>4</v>
      </c>
      <c r="B13" s="15" t="s">
        <v>53</v>
      </c>
      <c r="C13" s="44">
        <f t="shared" si="0"/>
        <v>3414000</v>
      </c>
      <c r="D13" s="44"/>
      <c r="E13" s="44"/>
      <c r="F13" s="44"/>
      <c r="G13" s="44">
        <v>970</v>
      </c>
      <c r="H13" s="44">
        <v>2716000</v>
      </c>
      <c r="I13" s="44"/>
      <c r="J13" s="44"/>
      <c r="K13" s="44">
        <v>194</v>
      </c>
      <c r="L13" s="44">
        <v>698000</v>
      </c>
      <c r="M13" s="44"/>
      <c r="N13" s="44"/>
      <c r="O13" s="44"/>
      <c r="P13" s="44"/>
      <c r="Q13" s="44"/>
      <c r="R13" s="44"/>
      <c r="S13" s="44"/>
    </row>
    <row r="14" spans="1:19" ht="31.5" customHeight="1">
      <c r="A14" s="4">
        <v>5</v>
      </c>
      <c r="B14" s="21" t="s">
        <v>54</v>
      </c>
      <c r="C14" s="44">
        <f t="shared" si="0"/>
        <v>5410827</v>
      </c>
      <c r="D14" s="44"/>
      <c r="E14" s="44"/>
      <c r="F14" s="44"/>
      <c r="G14" s="44"/>
      <c r="H14" s="44"/>
      <c r="I14" s="44"/>
      <c r="J14" s="44"/>
      <c r="K14" s="44">
        <v>3022</v>
      </c>
      <c r="L14" s="44">
        <v>5410827</v>
      </c>
      <c r="M14" s="44"/>
      <c r="N14" s="44"/>
      <c r="O14" s="44"/>
      <c r="P14" s="44"/>
      <c r="Q14" s="44"/>
      <c r="R14" s="44"/>
      <c r="S14" s="44"/>
    </row>
    <row r="15" spans="1:19" ht="15.75" customHeight="1">
      <c r="A15" s="4">
        <v>6</v>
      </c>
      <c r="B15" s="21" t="s">
        <v>56</v>
      </c>
      <c r="C15" s="44">
        <f t="shared" si="0"/>
        <v>2154963</v>
      </c>
      <c r="D15" s="44"/>
      <c r="E15" s="44"/>
      <c r="F15" s="44"/>
      <c r="G15" s="44">
        <v>1363.9</v>
      </c>
      <c r="H15" s="44">
        <v>2154963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31.5" customHeight="1">
      <c r="A16" s="4">
        <v>7</v>
      </c>
      <c r="B16" s="21" t="s">
        <v>57</v>
      </c>
      <c r="C16" s="44">
        <f t="shared" si="0"/>
        <v>882715</v>
      </c>
      <c r="D16" s="44"/>
      <c r="E16" s="44"/>
      <c r="F16" s="44"/>
      <c r="G16" s="44"/>
      <c r="H16" s="44"/>
      <c r="I16" s="44"/>
      <c r="J16" s="44"/>
      <c r="K16" s="44"/>
      <c r="L16" s="44"/>
      <c r="M16" s="44">
        <v>972</v>
      </c>
      <c r="N16" s="44">
        <v>882715</v>
      </c>
      <c r="O16" s="44"/>
      <c r="P16" s="44"/>
      <c r="Q16" s="44"/>
      <c r="R16" s="44"/>
      <c r="S16" s="44"/>
    </row>
    <row r="17" spans="1:19" ht="15.75" customHeight="1">
      <c r="A17" s="4">
        <v>8</v>
      </c>
      <c r="B17" s="21" t="s">
        <v>59</v>
      </c>
      <c r="C17" s="44">
        <f t="shared" si="0"/>
        <v>1065996</v>
      </c>
      <c r="D17" s="44"/>
      <c r="E17" s="44"/>
      <c r="F17" s="44"/>
      <c r="G17" s="44">
        <v>491</v>
      </c>
      <c r="H17" s="44">
        <v>1065996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9" spans="1:19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</sheetData>
  <sheetProtection/>
  <mergeCells count="15">
    <mergeCell ref="K6:L6"/>
    <mergeCell ref="M6:N6"/>
    <mergeCell ref="O6:P6"/>
    <mergeCell ref="A9:B9"/>
    <mergeCell ref="A19:S1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9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9.33203125" defaultRowHeight="12.75" customHeight="1"/>
  <cols>
    <col min="1" max="1" width="11.16015625" style="0" customWidth="1"/>
    <col min="2" max="2" width="44.5" style="0" customWidth="1"/>
    <col min="3" max="3" width="22.16015625" style="0" customWidth="1"/>
    <col min="4" max="4" width="26.83203125" style="0" customWidth="1"/>
    <col min="5" max="9" width="11.16015625" style="0" customWidth="1"/>
    <col min="10" max="12" width="16.66015625" style="0" customWidth="1"/>
    <col min="13" max="13" width="21.5" style="0" customWidth="1"/>
    <col min="14" max="14" width="22" style="0" customWidth="1"/>
  </cols>
  <sheetData>
    <row r="3" spans="1:14" ht="78.75" customHeight="1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>
      <c r="A4" s="3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2</v>
      </c>
      <c r="B5" s="5" t="s">
        <v>83</v>
      </c>
      <c r="C5" s="5" t="s">
        <v>8</v>
      </c>
      <c r="D5" s="5" t="s">
        <v>10</v>
      </c>
      <c r="E5" s="8" t="s">
        <v>84</v>
      </c>
      <c r="F5" s="14"/>
      <c r="G5" s="14"/>
      <c r="H5" s="14"/>
      <c r="I5" s="9"/>
      <c r="J5" s="8" t="s">
        <v>11</v>
      </c>
      <c r="K5" s="14"/>
      <c r="L5" s="14"/>
      <c r="M5" s="14"/>
      <c r="N5" s="9"/>
    </row>
    <row r="6" spans="1:14" ht="47.25" customHeight="1">
      <c r="A6" s="7"/>
      <c r="B6" s="7"/>
      <c r="C6" s="6"/>
      <c r="D6" s="6"/>
      <c r="E6" s="4" t="s">
        <v>85</v>
      </c>
      <c r="F6" s="4" t="s">
        <v>86</v>
      </c>
      <c r="G6" s="4" t="s">
        <v>87</v>
      </c>
      <c r="H6" s="4" t="s">
        <v>88</v>
      </c>
      <c r="I6" s="4" t="s">
        <v>17</v>
      </c>
      <c r="J6" s="4" t="s">
        <v>85</v>
      </c>
      <c r="K6" s="4" t="s">
        <v>86</v>
      </c>
      <c r="L6" s="4" t="s">
        <v>87</v>
      </c>
      <c r="M6" s="4" t="s">
        <v>88</v>
      </c>
      <c r="N6" s="4" t="s">
        <v>17</v>
      </c>
    </row>
    <row r="7" spans="1:14" ht="15.75" customHeight="1">
      <c r="A7" s="6"/>
      <c r="B7" s="6"/>
      <c r="C7" s="4" t="s">
        <v>77</v>
      </c>
      <c r="D7" s="4" t="s">
        <v>25</v>
      </c>
      <c r="E7" s="4" t="s">
        <v>76</v>
      </c>
      <c r="F7" s="4" t="s">
        <v>76</v>
      </c>
      <c r="G7" s="4" t="s">
        <v>76</v>
      </c>
      <c r="H7" s="4" t="s">
        <v>76</v>
      </c>
      <c r="I7" s="4" t="s">
        <v>76</v>
      </c>
      <c r="J7" s="4" t="s">
        <v>26</v>
      </c>
      <c r="K7" s="4" t="s">
        <v>26</v>
      </c>
      <c r="L7" s="4" t="s">
        <v>26</v>
      </c>
      <c r="M7" s="4" t="s">
        <v>26</v>
      </c>
      <c r="N7" s="4" t="s">
        <v>26</v>
      </c>
    </row>
    <row r="8" spans="1:14" ht="15.75" customHeight="1">
      <c r="A8" s="23" t="s">
        <v>89</v>
      </c>
      <c r="B8" s="24"/>
      <c r="C8" s="4">
        <f aca="true" t="shared" si="0" ref="C8:N8">C9</f>
        <v>22434.899999999998</v>
      </c>
      <c r="D8" s="4">
        <f t="shared" si="0"/>
        <v>771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9</v>
      </c>
      <c r="I8" s="4">
        <f t="shared" si="0"/>
        <v>9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17">
        <f t="shared" si="0"/>
        <v>18664501</v>
      </c>
      <c r="N8" s="17">
        <f t="shared" si="0"/>
        <v>18664501</v>
      </c>
    </row>
    <row r="9" spans="1:14" ht="15.75" customHeight="1">
      <c r="A9" s="4">
        <v>1</v>
      </c>
      <c r="B9" s="21" t="s">
        <v>90</v>
      </c>
      <c r="C9" s="16">
        <f>'Форма 1'!H22</f>
        <v>22434.899999999998</v>
      </c>
      <c r="D9" s="25">
        <f>'Форма 1'!K22</f>
        <v>771</v>
      </c>
      <c r="E9" s="4"/>
      <c r="F9" s="4"/>
      <c r="G9" s="4"/>
      <c r="H9" s="4">
        <v>9</v>
      </c>
      <c r="I9" s="4">
        <f>SUM(E9:H9)</f>
        <v>9</v>
      </c>
      <c r="J9" s="4"/>
      <c r="K9" s="4"/>
      <c r="L9" s="4"/>
      <c r="M9" s="16">
        <f>'Форма 2'!C9</f>
        <v>18664501</v>
      </c>
      <c r="N9" s="16">
        <f>SUM(J9:M9)</f>
        <v>18664501</v>
      </c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Полянина Александра Александровна</cp:lastModifiedBy>
  <cp:lastPrinted>2015-04-15T16:47:02Z</cp:lastPrinted>
  <dcterms:created xsi:type="dcterms:W3CDTF">2014-05-05T12:00:55Z</dcterms:created>
  <dcterms:modified xsi:type="dcterms:W3CDTF">2015-04-17T07:55:58Z</dcterms:modified>
  <cp:category/>
  <cp:version/>
  <cp:contentType/>
  <cp:contentStatus/>
</cp:coreProperties>
</file>