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05" tabRatio="886" activeTab="0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_xlnm.Print_Titles" localSheetId="1">'Приложение 2'!$5:$8</definedName>
  </definedNames>
  <calcPr fullCalcOnLoad="1"/>
</workbook>
</file>

<file path=xl/sharedStrings.xml><?xml version="1.0" encoding="utf-8"?>
<sst xmlns="http://schemas.openxmlformats.org/spreadsheetml/2006/main" count="334" uniqueCount="86">
  <si>
    <t>ОБ</t>
  </si>
  <si>
    <t>ФБ</t>
  </si>
  <si>
    <t>МБ</t>
  </si>
  <si>
    <t>ВБС</t>
  </si>
  <si>
    <t>Всего</t>
  </si>
  <si>
    <t>1.2.</t>
  </si>
  <si>
    <t>1.1.</t>
  </si>
  <si>
    <t>1.3.</t>
  </si>
  <si>
    <t>Задача 1. Сокращение потребления энергоресурсов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</si>
  <si>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</si>
  <si>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</si>
  <si>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</si>
  <si>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</si>
  <si>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</si>
  <si>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</si>
  <si>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</si>
  <si>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</si>
  <si>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</si>
  <si>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</si>
  <si>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</si>
  <si>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</si>
  <si>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</si>
  <si>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</si>
  <si>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</si>
  <si>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</si>
  <si>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</si>
  <si>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Итого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</si>
  <si>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</si>
  <si>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</si>
  <si>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</si>
  <si>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</si>
  <si>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</si>
  <si>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</si>
  <si>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</si>
  <si>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</si>
  <si>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</si>
  <si>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</si>
  <si>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</si>
  <si>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</si>
  <si>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</si>
  <si>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</si>
  <si>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</si>
  <si>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</si>
  <si>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</si>
  <si>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</si>
  <si>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</si>
  <si>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</si>
  <si>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</si>
  <si>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</si>
  <si>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</si>
  <si>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</si>
  <si>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</si>
  <si>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</si>
  <si>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</si>
  <si>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МКУ "СГХ", МКУ "ОКС"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</si>
  <si>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</si>
  <si>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</si>
  <si>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</si>
  <si>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</si>
  <si>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</si>
  <si>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>-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</si>
  <si>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</si>
  <si>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</si>
  <si>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</si>
  <si>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рецеркуляцией тепла, промывка и опрессовка системы теплоснабжения)</t>
  </si>
  <si>
    <t xml:space="preserve">
Приобретение, установка, ремонт и замена приборов учета тепла, воды и электроэнергии    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</si>
  <si>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</si>
  <si>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</si>
  <si>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</si>
  <si>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</si>
  <si>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</si>
  <si>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</si>
  <si>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 xml:space="preserve">учреждения подведомственные УО, УКСиМП, УМС администрации ЗАТО Александровск                                     </t>
  </si>
  <si>
    <t>учреждения подведомственные  УКСиМП</t>
  </si>
  <si>
    <t xml:space="preserve">учреждения подведомственные УО, УКСиМП               </t>
  </si>
  <si>
    <t xml:space="preserve"> учреждения подведомственныеУМС администрации ЗАТО Александровск                                     </t>
  </si>
  <si>
    <t>областного бюджета</t>
  </si>
  <si>
    <t>федерального бюджета</t>
  </si>
  <si>
    <t xml:space="preserve">2016 год </t>
  </si>
  <si>
    <t xml:space="preserve">2014                2018-2020 </t>
  </si>
  <si>
    <t xml:space="preserve">2014 - 2020 </t>
  </si>
  <si>
    <t>учреждения подведомственные УО, УКСиМП</t>
  </si>
  <si>
    <t>учреждения подведомственные  управлению образования</t>
  </si>
  <si>
    <t>учреждения подведомственные  УКСиМП, управлению образования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</si>
  <si>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724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</si>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</sst>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4" fontId="9" fillId="31" borderId="10" xfId="0" applyNumberFormat="1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4" fontId="8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4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left" vertical="center"/>
    </xf>
    <xf numFmtId="2" fontId="8" fillId="0" borderId="16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left" vertical="center" wrapText="1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31" borderId="12" xfId="0" applyFont="1" applyFill="1" applyBorder="1" applyAlignment="1">
      <alignment horizontal="left" vertical="center"/>
    </xf>
    <xf numFmtId="0" fontId="8" fillId="31" borderId="14" xfId="0" applyFont="1" applyFill="1" applyBorder="1" applyAlignment="1">
      <alignment horizontal="left" vertical="center"/>
    </xf>
    <xf numFmtId="0" fontId="8" fillId="31" borderId="13" xfId="0" applyFont="1" applyFill="1" applyBorder="1" applyAlignment="1">
      <alignment horizontal="left" vertical="center"/>
    </xf>
    <xf numFmtId="4" fontId="9" fillId="31" borderId="15" xfId="0" applyNumberFormat="1" applyFont="1" applyFill="1" applyBorder="1" applyAlignment="1">
      <alignment horizontal="center" vertical="center"/>
    </xf>
    <xf numFmtId="4" fontId="9" fillId="31" borderId="16" xfId="0" applyNumberFormat="1" applyFont="1" applyFill="1" applyBorder="1" applyAlignment="1">
      <alignment horizontal="center" vertical="center"/>
    </xf>
    <xf numFmtId="4" fontId="9" fillId="31" borderId="18" xfId="0" applyNumberFormat="1" applyFont="1" applyFill="1" applyBorder="1" applyAlignment="1">
      <alignment horizontal="center" vertical="center"/>
    </xf>
    <xf numFmtId="2" fontId="11" fillId="4" borderId="15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18" xfId="0" applyNumberFormat="1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4" fontId="9" fillId="4" borderId="15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2" fontId="8" fillId="31" borderId="15" xfId="0" applyNumberFormat="1" applyFont="1" applyFill="1" applyBorder="1" applyAlignment="1">
      <alignment horizontal="left" vertical="center" wrapText="1"/>
    </xf>
    <xf numFmtId="2" fontId="8" fillId="31" borderId="16" xfId="0" applyNumberFormat="1" applyFont="1" applyFill="1" applyBorder="1" applyAlignment="1">
      <alignment horizontal="left" vertical="center" wrapText="1"/>
    </xf>
    <xf numFmtId="2" fontId="8" fillId="31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SheetLayoutView="115" zoomScalePageLayoutView="0" workbookViewId="0" topLeftCell="A1">
      <selection activeCell="G1" sqref="G1:I1"/>
    </sheetView>
  </sheetViews>
  <sheetFormatPr defaultColWidth="34.28125" defaultRowHeight="15"/>
  <cols>
    <col min="1" max="1" width="37.28125" style="27" customWidth="1"/>
    <col min="2" max="2" width="14.7109375" style="27" bestFit="1" customWidth="1"/>
    <col min="3" max="3" width="14.28125" style="27" bestFit="1" customWidth="1"/>
    <col min="4" max="6" width="13.140625" style="27" bestFit="1" customWidth="1"/>
    <col min="7" max="7" width="14.28125" style="27" bestFit="1" customWidth="1"/>
    <col min="8" max="9" width="13.140625" style="27" bestFit="1" customWidth="1"/>
    <col min="10" max="16384" width="34.28125" style="27" customWidth="1"/>
  </cols>
  <sheetData>
    <row r="1" spans="7:9" s="47" customFormat="1" ht="61.5" customHeight="1">
      <c r="G1" s="56" t="s">
        <v>85</v>
      </c>
      <c r="H1" s="56"/>
      <c r="I1" s="56"/>
    </row>
    <row r="2" spans="1:10" ht="15">
      <c r="A2" s="29"/>
      <c r="B2" s="29"/>
      <c r="C2" s="29"/>
      <c r="D2" s="29"/>
      <c r="E2" s="1"/>
      <c r="G2" s="57" t="s">
        <v>57</v>
      </c>
      <c r="H2" s="57"/>
      <c r="I2" s="57"/>
      <c r="J2" s="30"/>
    </row>
    <row r="4" spans="1:9" s="28" customFormat="1" ht="36.75" customHeight="1">
      <c r="A4" s="58" t="s">
        <v>70</v>
      </c>
      <c r="B4" s="58"/>
      <c r="C4" s="58"/>
      <c r="D4" s="58"/>
      <c r="E4" s="58"/>
      <c r="F4" s="58"/>
      <c r="G4" s="58"/>
      <c r="H4" s="58"/>
      <c r="I4" s="58"/>
    </row>
    <row r="6" spans="1:9" ht="30" customHeight="1">
      <c r="A6" s="59" t="s">
        <v>27</v>
      </c>
      <c r="B6" s="61" t="s">
        <v>28</v>
      </c>
      <c r="C6" s="49" t="s">
        <v>29</v>
      </c>
      <c r="D6" s="49"/>
      <c r="E6" s="49"/>
      <c r="F6" s="49"/>
      <c r="G6" s="49"/>
      <c r="H6" s="49"/>
      <c r="I6" s="49"/>
    </row>
    <row r="7" spans="1:9" ht="16.5" customHeight="1">
      <c r="A7" s="60"/>
      <c r="B7" s="62"/>
      <c r="C7" s="33" t="s">
        <v>20</v>
      </c>
      <c r="D7" s="33" t="s">
        <v>38</v>
      </c>
      <c r="E7" s="33" t="s">
        <v>78</v>
      </c>
      <c r="F7" s="33" t="s">
        <v>39</v>
      </c>
      <c r="G7" s="33" t="s">
        <v>40</v>
      </c>
      <c r="H7" s="33" t="s">
        <v>41</v>
      </c>
      <c r="I7" s="34" t="s">
        <v>42</v>
      </c>
    </row>
    <row r="8" spans="1:9" ht="16.5" customHeight="1">
      <c r="A8" s="31">
        <v>1</v>
      </c>
      <c r="B8" s="32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4">
        <v>9</v>
      </c>
    </row>
    <row r="9" spans="1:9" s="28" customFormat="1" ht="19.5" customHeight="1">
      <c r="A9" s="35" t="s">
        <v>58</v>
      </c>
      <c r="B9" s="36">
        <f>B11+B12+B13+B14</f>
        <v>93414795.56</v>
      </c>
      <c r="C9" s="36">
        <f aca="true" t="shared" si="0" ref="C9:I9">C11+C12+C13+C14</f>
        <v>23224975.56</v>
      </c>
      <c r="D9" s="36">
        <f t="shared" si="0"/>
        <v>801010</v>
      </c>
      <c r="E9" s="36">
        <f t="shared" si="0"/>
        <v>1214540</v>
      </c>
      <c r="F9" s="36">
        <f t="shared" si="0"/>
        <v>1153810</v>
      </c>
      <c r="G9" s="36">
        <f t="shared" si="0"/>
        <v>51991700</v>
      </c>
      <c r="H9" s="36">
        <f t="shared" si="0"/>
        <v>7152470</v>
      </c>
      <c r="I9" s="36">
        <f t="shared" si="0"/>
        <v>7876290</v>
      </c>
    </row>
    <row r="10" spans="1:9" s="37" customFormat="1" ht="16.5" customHeight="1">
      <c r="A10" s="50" t="s">
        <v>30</v>
      </c>
      <c r="B10" s="51"/>
      <c r="C10" s="51"/>
      <c r="D10" s="51"/>
      <c r="E10" s="51"/>
      <c r="F10" s="51"/>
      <c r="G10" s="51"/>
      <c r="H10" s="51"/>
      <c r="I10" s="52"/>
    </row>
    <row r="11" spans="1:9" ht="16.5" customHeight="1">
      <c r="A11" s="38" t="s">
        <v>31</v>
      </c>
      <c r="B11" s="39">
        <f>C11+D11+E11+F11+G11+H11+I11</f>
        <v>87752295.88</v>
      </c>
      <c r="C11" s="40">
        <f>C18+C25+C32</f>
        <v>17562475.88</v>
      </c>
      <c r="D11" s="40">
        <f aca="true" t="shared" si="1" ref="D11:I11">D18+D25+D32</f>
        <v>801010</v>
      </c>
      <c r="E11" s="40">
        <f t="shared" si="1"/>
        <v>1214540</v>
      </c>
      <c r="F11" s="40">
        <f t="shared" si="1"/>
        <v>1153810</v>
      </c>
      <c r="G11" s="40">
        <f t="shared" si="1"/>
        <v>51991700</v>
      </c>
      <c r="H11" s="40">
        <f t="shared" si="1"/>
        <v>7152470</v>
      </c>
      <c r="I11" s="40">
        <f t="shared" si="1"/>
        <v>7876290</v>
      </c>
    </row>
    <row r="12" spans="1:9" ht="16.5" customHeight="1">
      <c r="A12" s="38" t="s">
        <v>76</v>
      </c>
      <c r="B12" s="39">
        <f>C12+D12+E12+F12+G12+H12+I12</f>
        <v>5662499.68</v>
      </c>
      <c r="C12" s="40">
        <f aca="true" t="shared" si="2" ref="C12:I14">C19+C26+C33</f>
        <v>5662499.68</v>
      </c>
      <c r="D12" s="40">
        <f t="shared" si="2"/>
        <v>0</v>
      </c>
      <c r="E12" s="40">
        <f t="shared" si="2"/>
        <v>0</v>
      </c>
      <c r="F12" s="40">
        <f t="shared" si="2"/>
        <v>0</v>
      </c>
      <c r="G12" s="40">
        <f t="shared" si="2"/>
        <v>0</v>
      </c>
      <c r="H12" s="40">
        <f t="shared" si="2"/>
        <v>0</v>
      </c>
      <c r="I12" s="40">
        <f t="shared" si="2"/>
        <v>0</v>
      </c>
    </row>
    <row r="13" spans="1:9" ht="16.5" customHeight="1">
      <c r="A13" s="38" t="s">
        <v>77</v>
      </c>
      <c r="B13" s="39">
        <f>C13+D13+E13+F13+G13+H13+I13</f>
        <v>0</v>
      </c>
      <c r="C13" s="40">
        <f t="shared" si="2"/>
        <v>0</v>
      </c>
      <c r="D13" s="40">
        <f t="shared" si="2"/>
        <v>0</v>
      </c>
      <c r="E13" s="40">
        <f t="shared" si="2"/>
        <v>0</v>
      </c>
      <c r="F13" s="40">
        <f t="shared" si="2"/>
        <v>0</v>
      </c>
      <c r="G13" s="40">
        <f t="shared" si="2"/>
        <v>0</v>
      </c>
      <c r="H13" s="40">
        <f t="shared" si="2"/>
        <v>0</v>
      </c>
      <c r="I13" s="40">
        <f t="shared" si="2"/>
        <v>0</v>
      </c>
    </row>
    <row r="14" spans="1:9" ht="16.5" customHeight="1">
      <c r="A14" s="38" t="s">
        <v>32</v>
      </c>
      <c r="B14" s="39">
        <f>C14+D14+E14+F14+G14+H14+I14</f>
        <v>0</v>
      </c>
      <c r="C14" s="40">
        <f t="shared" si="2"/>
        <v>0</v>
      </c>
      <c r="D14" s="40">
        <f t="shared" si="2"/>
        <v>0</v>
      </c>
      <c r="E14" s="40">
        <f t="shared" si="2"/>
        <v>0</v>
      </c>
      <c r="F14" s="40">
        <f t="shared" si="2"/>
        <v>0</v>
      </c>
      <c r="G14" s="40">
        <f t="shared" si="2"/>
        <v>0</v>
      </c>
      <c r="H14" s="40">
        <f t="shared" si="2"/>
        <v>0</v>
      </c>
      <c r="I14" s="40">
        <f t="shared" si="2"/>
        <v>0</v>
      </c>
    </row>
    <row r="15" spans="1:9" s="37" customFormat="1" ht="16.5" customHeight="1">
      <c r="A15" s="53" t="s">
        <v>33</v>
      </c>
      <c r="B15" s="54"/>
      <c r="C15" s="54"/>
      <c r="D15" s="54"/>
      <c r="E15" s="54"/>
      <c r="F15" s="54"/>
      <c r="G15" s="54"/>
      <c r="H15" s="54"/>
      <c r="I15" s="55"/>
    </row>
    <row r="16" spans="1:9" s="28" customFormat="1" ht="39.75" customHeight="1">
      <c r="A16" s="41" t="s">
        <v>34</v>
      </c>
      <c r="B16" s="36">
        <f>B18+B19+B20+B21</f>
        <v>18082509.64</v>
      </c>
      <c r="C16" s="36">
        <f aca="true" t="shared" si="3" ref="C16:I16">C18+C19+C20+C21</f>
        <v>11451719.639999999</v>
      </c>
      <c r="D16" s="36">
        <f t="shared" si="3"/>
        <v>801010</v>
      </c>
      <c r="E16" s="36">
        <f t="shared" si="3"/>
        <v>1214540</v>
      </c>
      <c r="F16" s="36">
        <f t="shared" si="3"/>
        <v>1153810</v>
      </c>
      <c r="G16" s="36">
        <f t="shared" si="3"/>
        <v>1153810</v>
      </c>
      <c r="H16" s="36">
        <f t="shared" si="3"/>
        <v>1153810</v>
      </c>
      <c r="I16" s="36">
        <f t="shared" si="3"/>
        <v>1153810</v>
      </c>
    </row>
    <row r="17" spans="1:9" s="37" customFormat="1" ht="16.5" customHeight="1">
      <c r="A17" s="50" t="s">
        <v>30</v>
      </c>
      <c r="B17" s="51"/>
      <c r="C17" s="51"/>
      <c r="D17" s="51"/>
      <c r="E17" s="51"/>
      <c r="F17" s="51"/>
      <c r="G17" s="51"/>
      <c r="H17" s="51"/>
      <c r="I17" s="52"/>
    </row>
    <row r="18" spans="1:9" ht="16.5" customHeight="1">
      <c r="A18" s="38" t="s">
        <v>31</v>
      </c>
      <c r="B18" s="42">
        <f>C18+D18+E18+F18+G18+H18+I18</f>
        <v>12420009.959999999</v>
      </c>
      <c r="C18" s="40">
        <f>'Приложение 2'!F163-'Приложение 2'!F159</f>
        <v>5789219.959999999</v>
      </c>
      <c r="D18" s="40">
        <f>'Приложение 2'!G163</f>
        <v>801010</v>
      </c>
      <c r="E18" s="40">
        <f>'Приложение 2'!H163</f>
        <v>1214540</v>
      </c>
      <c r="F18" s="40">
        <f>'Приложение 2'!I163</f>
        <v>1153810</v>
      </c>
      <c r="G18" s="40">
        <f>'Приложение 2'!J163</f>
        <v>1153810</v>
      </c>
      <c r="H18" s="40">
        <f>'Приложение 2'!K163</f>
        <v>1153810</v>
      </c>
      <c r="I18" s="40">
        <f>'Приложение 2'!L163</f>
        <v>1153810</v>
      </c>
    </row>
    <row r="19" spans="1:9" ht="16.5" customHeight="1">
      <c r="A19" s="38" t="s">
        <v>76</v>
      </c>
      <c r="B19" s="42">
        <f>C19+D19+E19+F19+G19+H19+I19</f>
        <v>5662499.68</v>
      </c>
      <c r="C19" s="40">
        <f>'Приложение 2'!F159</f>
        <v>5662499.68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</row>
    <row r="20" spans="1:9" ht="16.5" customHeight="1">
      <c r="A20" s="38" t="s">
        <v>77</v>
      </c>
      <c r="B20" s="42">
        <f>C20+D20+E20+F20+G20+H20+I20</f>
        <v>0</v>
      </c>
      <c r="C20" s="40">
        <f>'[1]Пр.3'!F45</f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</row>
    <row r="21" spans="1:9" ht="16.5" customHeight="1">
      <c r="A21" s="38" t="s">
        <v>32</v>
      </c>
      <c r="B21" s="42">
        <f>C21+D21+E21+F21+G21+H21+I21</f>
        <v>0</v>
      </c>
      <c r="C21" s="40">
        <f>'[1]Пр.3'!F46</f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</row>
    <row r="22" spans="1:9" ht="30">
      <c r="A22" s="43" t="s">
        <v>35</v>
      </c>
      <c r="B22" s="42">
        <f>C22+D22+E22+F22+G22+H22+I22</f>
        <v>7264608.91</v>
      </c>
      <c r="C22" s="40">
        <v>7264608.91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</row>
    <row r="23" spans="1:9" s="28" customFormat="1" ht="42.75" customHeight="1">
      <c r="A23" s="41" t="s">
        <v>55</v>
      </c>
      <c r="B23" s="36">
        <f>B25+B26+B27+B28</f>
        <v>70172619.77</v>
      </c>
      <c r="C23" s="36">
        <f aca="true" t="shared" si="4" ref="C23:I23">C25+C26+C27+C28</f>
        <v>6613589.77</v>
      </c>
      <c r="D23" s="36">
        <f t="shared" si="4"/>
        <v>0</v>
      </c>
      <c r="E23" s="36">
        <f t="shared" si="4"/>
        <v>0</v>
      </c>
      <c r="F23" s="36">
        <f t="shared" si="4"/>
        <v>0</v>
      </c>
      <c r="G23" s="36">
        <f t="shared" si="4"/>
        <v>50837890</v>
      </c>
      <c r="H23" s="36">
        <f t="shared" si="4"/>
        <v>5998660</v>
      </c>
      <c r="I23" s="36">
        <f t="shared" si="4"/>
        <v>6722480</v>
      </c>
    </row>
    <row r="24" spans="1:9" s="37" customFormat="1" ht="16.5" customHeight="1">
      <c r="A24" s="50" t="s">
        <v>30</v>
      </c>
      <c r="B24" s="51"/>
      <c r="C24" s="51"/>
      <c r="D24" s="51"/>
      <c r="E24" s="51"/>
      <c r="F24" s="51"/>
      <c r="G24" s="51"/>
      <c r="H24" s="51"/>
      <c r="I24" s="52"/>
    </row>
    <row r="25" spans="1:9" ht="16.5" customHeight="1">
      <c r="A25" s="38" t="s">
        <v>31</v>
      </c>
      <c r="B25" s="42">
        <f>C25+D25+E25+F25+G25+H25+I25</f>
        <v>70172619.77</v>
      </c>
      <c r="C25" s="40">
        <f>'Приложение 2'!F164</f>
        <v>6613589.77</v>
      </c>
      <c r="D25" s="40">
        <f>'Приложение 2'!G164</f>
        <v>0</v>
      </c>
      <c r="E25" s="40">
        <f>'Приложение 2'!H164</f>
        <v>0</v>
      </c>
      <c r="F25" s="40">
        <f>'Приложение 2'!I164</f>
        <v>0</v>
      </c>
      <c r="G25" s="40">
        <f>'Приложение 2'!J164</f>
        <v>50837890</v>
      </c>
      <c r="H25" s="40">
        <f>'Приложение 2'!K164</f>
        <v>5998660</v>
      </c>
      <c r="I25" s="40">
        <f>'Приложение 2'!L164</f>
        <v>6722480</v>
      </c>
    </row>
    <row r="26" spans="1:9" ht="16.5" customHeight="1">
      <c r="A26" s="38" t="s">
        <v>76</v>
      </c>
      <c r="B26" s="42">
        <f>C26+D26+E26+F26+G26+H26+I26</f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</row>
    <row r="27" spans="1:9" ht="16.5" customHeight="1">
      <c r="A27" s="38" t="s">
        <v>77</v>
      </c>
      <c r="B27" s="42">
        <f>C27+D27+E27+F27+G27+H27+I27</f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</row>
    <row r="28" spans="1:9" ht="16.5" customHeight="1">
      <c r="A28" s="38" t="s">
        <v>32</v>
      </c>
      <c r="B28" s="42">
        <f>C28+D28+E28+F28+G28+H28+I28</f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</row>
    <row r="29" spans="1:9" ht="30">
      <c r="A29" s="43" t="s">
        <v>35</v>
      </c>
      <c r="B29" s="42">
        <f>C29+D29+E29+F29+G29+H29+I29</f>
        <v>5481600</v>
      </c>
      <c r="C29" s="40">
        <v>620000</v>
      </c>
      <c r="D29" s="40">
        <v>0</v>
      </c>
      <c r="E29" s="40">
        <v>0</v>
      </c>
      <c r="F29" s="40">
        <v>0</v>
      </c>
      <c r="G29" s="40">
        <v>2467900</v>
      </c>
      <c r="H29" s="40">
        <v>2393700</v>
      </c>
      <c r="I29" s="40">
        <v>0</v>
      </c>
    </row>
    <row r="30" spans="1:9" s="28" customFormat="1" ht="39.75" customHeight="1">
      <c r="A30" s="41" t="s">
        <v>56</v>
      </c>
      <c r="B30" s="36">
        <f>B32+B33+B34+B35</f>
        <v>5159666.15</v>
      </c>
      <c r="C30" s="36">
        <f aca="true" t="shared" si="5" ref="C30:I30">C32+C33+C34+C35</f>
        <v>5159666.15</v>
      </c>
      <c r="D30" s="36">
        <f t="shared" si="5"/>
        <v>0</v>
      </c>
      <c r="E30" s="36">
        <f t="shared" si="5"/>
        <v>0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</row>
    <row r="31" spans="1:9" s="37" customFormat="1" ht="16.5" customHeight="1">
      <c r="A31" s="50" t="s">
        <v>30</v>
      </c>
      <c r="B31" s="51"/>
      <c r="C31" s="51"/>
      <c r="D31" s="51"/>
      <c r="E31" s="51"/>
      <c r="F31" s="51"/>
      <c r="G31" s="51"/>
      <c r="H31" s="51"/>
      <c r="I31" s="52"/>
    </row>
    <row r="32" spans="1:9" ht="16.5" customHeight="1">
      <c r="A32" s="38" t="s">
        <v>31</v>
      </c>
      <c r="B32" s="42">
        <f>C32+D32+E32+F32+G32+H32+I32</f>
        <v>5159666.15</v>
      </c>
      <c r="C32" s="40">
        <f>'Приложение 2'!F165</f>
        <v>5159666.15</v>
      </c>
      <c r="D32" s="40">
        <f>'Приложение 2'!G165</f>
        <v>0</v>
      </c>
      <c r="E32" s="40">
        <f>'Приложение 2'!H165</f>
        <v>0</v>
      </c>
      <c r="F32" s="40">
        <f>'Приложение 2'!N165</f>
        <v>0</v>
      </c>
      <c r="G32" s="40">
        <f>'Приложение 2'!O165</f>
        <v>0</v>
      </c>
      <c r="H32" s="40">
        <f>'Приложение 2'!P165</f>
        <v>0</v>
      </c>
      <c r="I32" s="40">
        <f>'Приложение 2'!Q165</f>
        <v>0</v>
      </c>
    </row>
    <row r="33" spans="1:9" ht="16.5" customHeight="1">
      <c r="A33" s="38" t="s">
        <v>76</v>
      </c>
      <c r="B33" s="42">
        <f>C33+D33+E33+F33+G33+H33+I33</f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</row>
    <row r="34" spans="1:9" ht="16.5" customHeight="1">
      <c r="A34" s="38" t="s">
        <v>77</v>
      </c>
      <c r="B34" s="42">
        <f>C34+D34+E34+F34+G34+H34+I34</f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</row>
    <row r="35" spans="1:9" ht="16.5" customHeight="1">
      <c r="A35" s="38" t="s">
        <v>32</v>
      </c>
      <c r="B35" s="42">
        <f>C35+D35+E35+F35+G35+H35+I35</f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</row>
    <row r="36" spans="1:9" ht="30">
      <c r="A36" s="43" t="s">
        <v>35</v>
      </c>
      <c r="B36" s="42">
        <f>C36+D36+E36+F36+G36+H36+I36</f>
        <v>689427.14</v>
      </c>
      <c r="C36" s="40">
        <v>689427.14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8" ht="15">
      <c r="C38" s="46"/>
    </row>
  </sheetData>
  <sheetProtection/>
  <mergeCells count="11">
    <mergeCell ref="G1:I1"/>
    <mergeCell ref="G2:I2"/>
    <mergeCell ref="A4:I4"/>
    <mergeCell ref="A6:A7"/>
    <mergeCell ref="B6:B7"/>
    <mergeCell ref="C6:I6"/>
    <mergeCell ref="A24:I24"/>
    <mergeCell ref="A31:I31"/>
    <mergeCell ref="A10:I10"/>
    <mergeCell ref="A15:I15"/>
    <mergeCell ref="A17:I17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5"/>
  <sheetViews>
    <sheetView zoomScaleSheetLayoutView="115" zoomScalePageLayoutView="0" workbookViewId="0" topLeftCell="I1">
      <selection activeCell="S1" sqref="S1:U1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9" width="11.85156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20" width="4.8515625" style="5" bestFit="1" customWidth="1"/>
    <col min="21" max="21" width="36.7109375" style="5" customWidth="1"/>
    <col min="22" max="16384" width="9.140625" style="5" customWidth="1"/>
  </cols>
  <sheetData>
    <row r="1" spans="3:21" ht="57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S1" s="66" t="s">
        <v>84</v>
      </c>
      <c r="T1" s="66"/>
      <c r="U1" s="66"/>
    </row>
    <row r="2" s="2" customFormat="1" ht="27" customHeight="1">
      <c r="U2" s="26" t="s">
        <v>69</v>
      </c>
    </row>
    <row r="3" s="2" customFormat="1" ht="12.75">
      <c r="U3" s="5"/>
    </row>
    <row r="4" spans="1:21" s="2" customFormat="1" ht="47.25" customHeight="1">
      <c r="A4" s="111" t="s">
        <v>71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31.5" customHeight="1">
      <c r="A5" s="80" t="s">
        <v>17</v>
      </c>
      <c r="B5" s="81" t="s">
        <v>36</v>
      </c>
      <c r="C5" s="81" t="s">
        <v>37</v>
      </c>
      <c r="D5" s="81" t="s">
        <v>27</v>
      </c>
      <c r="E5" s="81" t="s">
        <v>43</v>
      </c>
      <c r="F5" s="81"/>
      <c r="G5" s="81"/>
      <c r="H5" s="81"/>
      <c r="I5" s="81"/>
      <c r="J5" s="81"/>
      <c r="K5" s="81"/>
      <c r="L5" s="81"/>
      <c r="M5" s="80" t="s">
        <v>18</v>
      </c>
      <c r="N5" s="80"/>
      <c r="O5" s="80"/>
      <c r="P5" s="80"/>
      <c r="Q5" s="80"/>
      <c r="R5" s="80"/>
      <c r="S5" s="80"/>
      <c r="T5" s="80"/>
      <c r="U5" s="78" t="s">
        <v>44</v>
      </c>
    </row>
    <row r="6" spans="1:21" ht="21" customHeight="1">
      <c r="A6" s="80"/>
      <c r="B6" s="81"/>
      <c r="C6" s="81"/>
      <c r="D6" s="81"/>
      <c r="E6" s="45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19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79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85" t="s">
        <v>16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/>
    </row>
    <row r="9" spans="1:21" ht="12.75">
      <c r="A9" s="44">
        <v>1</v>
      </c>
      <c r="B9" s="85" t="s">
        <v>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</row>
    <row r="10" spans="1:21" ht="16.5" customHeight="1">
      <c r="A10" s="70" t="s">
        <v>6</v>
      </c>
      <c r="B10" s="71" t="s">
        <v>61</v>
      </c>
      <c r="C10" s="72" t="s">
        <v>79</v>
      </c>
      <c r="D10" s="7" t="s">
        <v>4</v>
      </c>
      <c r="E10" s="8">
        <f>E11+E12+E13+E14</f>
        <v>6268390.609999999</v>
      </c>
      <c r="F10" s="8">
        <f aca="true" t="shared" si="0" ref="F10:L10">F11+F12+F13+F14</f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1864730</v>
      </c>
      <c r="K10" s="8">
        <f t="shared" si="0"/>
        <v>268030</v>
      </c>
      <c r="L10" s="8">
        <f t="shared" si="0"/>
        <v>2782730</v>
      </c>
      <c r="M10" s="67" t="s">
        <v>49</v>
      </c>
      <c r="N10" s="63">
        <f>N15+N20+N25</f>
        <v>44</v>
      </c>
      <c r="O10" s="63" t="s">
        <v>60</v>
      </c>
      <c r="P10" s="63" t="s">
        <v>60</v>
      </c>
      <c r="Q10" s="63" t="s">
        <v>60</v>
      </c>
      <c r="R10" s="63">
        <f>R15+R20+R25</f>
        <v>35</v>
      </c>
      <c r="S10" s="63">
        <f>S15+S20+S25</f>
        <v>35</v>
      </c>
      <c r="T10" s="63">
        <f>T15+T20+T25</f>
        <v>35</v>
      </c>
      <c r="U10" s="67" t="s">
        <v>81</v>
      </c>
    </row>
    <row r="11" spans="1:21" ht="12.75">
      <c r="A11" s="70"/>
      <c r="B11" s="71"/>
      <c r="C11" s="73"/>
      <c r="D11" s="9" t="s">
        <v>2</v>
      </c>
      <c r="E11" s="10">
        <f>F11+G11+H11+I11+J11+K11+L11</f>
        <v>6268390.609999999</v>
      </c>
      <c r="F11" s="10">
        <f aca="true" t="shared" si="1" ref="F11:L11">F16+F21+F26</f>
        <v>1352900.6099999999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1864730</v>
      </c>
      <c r="K11" s="10">
        <f t="shared" si="1"/>
        <v>268030</v>
      </c>
      <c r="L11" s="10">
        <f t="shared" si="1"/>
        <v>2782730</v>
      </c>
      <c r="M11" s="68"/>
      <c r="N11" s="64"/>
      <c r="O11" s="64"/>
      <c r="P11" s="64"/>
      <c r="Q11" s="64"/>
      <c r="R11" s="64"/>
      <c r="S11" s="64"/>
      <c r="T11" s="64"/>
      <c r="U11" s="68"/>
    </row>
    <row r="12" spans="1:21" ht="12.75">
      <c r="A12" s="70"/>
      <c r="B12" s="71"/>
      <c r="C12" s="73"/>
      <c r="D12" s="9" t="s">
        <v>0</v>
      </c>
      <c r="E12" s="10">
        <f aca="true" t="shared" si="2" ref="E12:E29">F12+G12+H12+I12+J12+K12+L12</f>
        <v>0</v>
      </c>
      <c r="F12" s="10">
        <f aca="true" t="shared" si="3" ref="F12:L14">F17+F22+F27</f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68"/>
      <c r="N12" s="64"/>
      <c r="O12" s="64"/>
      <c r="P12" s="64"/>
      <c r="Q12" s="64"/>
      <c r="R12" s="64"/>
      <c r="S12" s="64"/>
      <c r="T12" s="64"/>
      <c r="U12" s="68"/>
    </row>
    <row r="13" spans="1:21" ht="12.75">
      <c r="A13" s="70"/>
      <c r="B13" s="71"/>
      <c r="C13" s="73"/>
      <c r="D13" s="9" t="s">
        <v>1</v>
      </c>
      <c r="E13" s="10">
        <f t="shared" si="2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68"/>
      <c r="N13" s="64"/>
      <c r="O13" s="64"/>
      <c r="P13" s="64"/>
      <c r="Q13" s="64"/>
      <c r="R13" s="64"/>
      <c r="S13" s="64"/>
      <c r="T13" s="64"/>
      <c r="U13" s="68"/>
    </row>
    <row r="14" spans="1:21" ht="18.75" customHeight="1">
      <c r="A14" s="70"/>
      <c r="B14" s="71"/>
      <c r="C14" s="74"/>
      <c r="D14" s="9" t="s">
        <v>3</v>
      </c>
      <c r="E14" s="10">
        <f t="shared" si="2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69"/>
      <c r="N14" s="65"/>
      <c r="O14" s="65"/>
      <c r="P14" s="65"/>
      <c r="Q14" s="65"/>
      <c r="R14" s="65"/>
      <c r="S14" s="65"/>
      <c r="T14" s="65"/>
      <c r="U14" s="69"/>
    </row>
    <row r="15" spans="1:21" ht="12.75" hidden="1">
      <c r="A15" s="70"/>
      <c r="B15" s="70" t="s">
        <v>12</v>
      </c>
      <c r="C15" s="72"/>
      <c r="D15" s="9" t="s">
        <v>4</v>
      </c>
      <c r="E15" s="10">
        <f t="shared" si="2"/>
        <v>0</v>
      </c>
      <c r="F15" s="10">
        <f>F16+F17+F18+F19</f>
        <v>0</v>
      </c>
      <c r="G15" s="10">
        <f aca="true" t="shared" si="4" ref="G15:L15">G16+G17+G18+G19</f>
        <v>0</v>
      </c>
      <c r="H15" s="10">
        <f t="shared" si="4"/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67" t="s">
        <v>49</v>
      </c>
      <c r="N15" s="63"/>
      <c r="O15" s="63"/>
      <c r="P15" s="63"/>
      <c r="Q15" s="63"/>
      <c r="R15" s="63"/>
      <c r="S15" s="63"/>
      <c r="T15" s="63"/>
      <c r="U15" s="91" t="s">
        <v>21</v>
      </c>
    </row>
    <row r="16" spans="1:21" ht="12.75" hidden="1">
      <c r="A16" s="70"/>
      <c r="B16" s="70"/>
      <c r="C16" s="73"/>
      <c r="D16" s="9" t="s">
        <v>2</v>
      </c>
      <c r="E16" s="10">
        <f t="shared" si="2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8"/>
      <c r="N16" s="64"/>
      <c r="O16" s="64"/>
      <c r="P16" s="64"/>
      <c r="Q16" s="64"/>
      <c r="R16" s="64"/>
      <c r="S16" s="64"/>
      <c r="T16" s="64"/>
      <c r="U16" s="92"/>
    </row>
    <row r="17" spans="1:21" ht="12.75" hidden="1">
      <c r="A17" s="70"/>
      <c r="B17" s="70"/>
      <c r="C17" s="73"/>
      <c r="D17" s="9" t="s">
        <v>0</v>
      </c>
      <c r="E17" s="10">
        <f t="shared" si="2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68"/>
      <c r="N17" s="64"/>
      <c r="O17" s="64"/>
      <c r="P17" s="64"/>
      <c r="Q17" s="64"/>
      <c r="R17" s="64"/>
      <c r="S17" s="64"/>
      <c r="T17" s="64"/>
      <c r="U17" s="92"/>
    </row>
    <row r="18" spans="1:21" ht="12.75" hidden="1">
      <c r="A18" s="70"/>
      <c r="B18" s="70"/>
      <c r="C18" s="73"/>
      <c r="D18" s="9" t="s">
        <v>1</v>
      </c>
      <c r="E18" s="10">
        <f t="shared" si="2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68"/>
      <c r="N18" s="64"/>
      <c r="O18" s="64"/>
      <c r="P18" s="64"/>
      <c r="Q18" s="64"/>
      <c r="R18" s="64"/>
      <c r="S18" s="64"/>
      <c r="T18" s="64"/>
      <c r="U18" s="92"/>
    </row>
    <row r="19" spans="1:21" ht="12.75" hidden="1">
      <c r="A19" s="70"/>
      <c r="B19" s="70"/>
      <c r="C19" s="74"/>
      <c r="D19" s="9" t="s">
        <v>3</v>
      </c>
      <c r="E19" s="10">
        <f t="shared" si="2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69"/>
      <c r="N19" s="65"/>
      <c r="O19" s="65"/>
      <c r="P19" s="65"/>
      <c r="Q19" s="65"/>
      <c r="R19" s="65"/>
      <c r="S19" s="65"/>
      <c r="T19" s="65"/>
      <c r="U19" s="93"/>
    </row>
    <row r="20" spans="1:21" ht="12.75" hidden="1">
      <c r="A20" s="70"/>
      <c r="B20" s="70" t="s">
        <v>13</v>
      </c>
      <c r="C20" s="72"/>
      <c r="D20" s="9" t="s">
        <v>4</v>
      </c>
      <c r="E20" s="10">
        <f t="shared" si="2"/>
        <v>5440073.4399999995</v>
      </c>
      <c r="F20" s="10">
        <f>F21+F22+F23+F24</f>
        <v>524583.44</v>
      </c>
      <c r="G20" s="10">
        <f aca="true" t="shared" si="5" ref="G20:L20">G21+G22+G23+G24</f>
        <v>0</v>
      </c>
      <c r="H20" s="10">
        <f t="shared" si="5"/>
        <v>0</v>
      </c>
      <c r="I20" s="10">
        <f t="shared" si="5"/>
        <v>0</v>
      </c>
      <c r="J20" s="10">
        <f t="shared" si="5"/>
        <v>1864730</v>
      </c>
      <c r="K20" s="10">
        <f t="shared" si="5"/>
        <v>268030</v>
      </c>
      <c r="L20" s="10">
        <f t="shared" si="5"/>
        <v>2782730</v>
      </c>
      <c r="M20" s="67" t="s">
        <v>49</v>
      </c>
      <c r="N20" s="63">
        <v>35</v>
      </c>
      <c r="O20" s="63"/>
      <c r="P20" s="63"/>
      <c r="Q20" s="63"/>
      <c r="R20" s="63">
        <v>35</v>
      </c>
      <c r="S20" s="63">
        <v>35</v>
      </c>
      <c r="T20" s="63">
        <v>35</v>
      </c>
      <c r="U20" s="88" t="s">
        <v>22</v>
      </c>
    </row>
    <row r="21" spans="1:21" ht="12.75" hidden="1">
      <c r="A21" s="70"/>
      <c r="B21" s="70"/>
      <c r="C21" s="73"/>
      <c r="D21" s="9" t="s">
        <v>2</v>
      </c>
      <c r="E21" s="10">
        <f t="shared" si="2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68"/>
      <c r="N21" s="64"/>
      <c r="O21" s="64"/>
      <c r="P21" s="64"/>
      <c r="Q21" s="64"/>
      <c r="R21" s="64"/>
      <c r="S21" s="64"/>
      <c r="T21" s="64"/>
      <c r="U21" s="89"/>
    </row>
    <row r="22" spans="1:21" ht="12.75" hidden="1">
      <c r="A22" s="70"/>
      <c r="B22" s="70"/>
      <c r="C22" s="73"/>
      <c r="D22" s="9" t="s">
        <v>0</v>
      </c>
      <c r="E22" s="10">
        <f t="shared" si="2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68"/>
      <c r="N22" s="64"/>
      <c r="O22" s="64"/>
      <c r="P22" s="64"/>
      <c r="Q22" s="64"/>
      <c r="R22" s="64"/>
      <c r="S22" s="64"/>
      <c r="T22" s="64"/>
      <c r="U22" s="89"/>
    </row>
    <row r="23" spans="1:21" ht="12.75" hidden="1">
      <c r="A23" s="70"/>
      <c r="B23" s="70"/>
      <c r="C23" s="73"/>
      <c r="D23" s="9" t="s">
        <v>1</v>
      </c>
      <c r="E23" s="10">
        <f t="shared" si="2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68"/>
      <c r="N23" s="64"/>
      <c r="O23" s="64"/>
      <c r="P23" s="64"/>
      <c r="Q23" s="64"/>
      <c r="R23" s="64"/>
      <c r="S23" s="64"/>
      <c r="T23" s="64"/>
      <c r="U23" s="89"/>
    </row>
    <row r="24" spans="1:21" ht="12.75" hidden="1">
      <c r="A24" s="70"/>
      <c r="B24" s="70"/>
      <c r="C24" s="74"/>
      <c r="D24" s="9" t="s">
        <v>3</v>
      </c>
      <c r="E24" s="10">
        <f t="shared" si="2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69"/>
      <c r="N24" s="65"/>
      <c r="O24" s="65"/>
      <c r="P24" s="65"/>
      <c r="Q24" s="65"/>
      <c r="R24" s="65"/>
      <c r="S24" s="65"/>
      <c r="T24" s="65"/>
      <c r="U24" s="90"/>
    </row>
    <row r="25" spans="1:21" ht="12.75" hidden="1">
      <c r="A25" s="70"/>
      <c r="B25" s="70" t="s">
        <v>14</v>
      </c>
      <c r="C25" s="72"/>
      <c r="D25" s="9" t="s">
        <v>4</v>
      </c>
      <c r="E25" s="10">
        <f t="shared" si="2"/>
        <v>828317.17</v>
      </c>
      <c r="F25" s="10">
        <f>F26+F27+F28+F29</f>
        <v>828317.17</v>
      </c>
      <c r="G25" s="10">
        <f aca="true" t="shared" si="6" ref="G25:L25">G26+G27+G28+G29</f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10">
        <f t="shared" si="6"/>
        <v>0</v>
      </c>
      <c r="L25" s="10">
        <f t="shared" si="6"/>
        <v>0</v>
      </c>
      <c r="M25" s="67" t="s">
        <v>49</v>
      </c>
      <c r="N25" s="63">
        <v>9</v>
      </c>
      <c r="O25" s="63"/>
      <c r="P25" s="63"/>
      <c r="Q25" s="63"/>
      <c r="R25" s="63"/>
      <c r="S25" s="63"/>
      <c r="T25" s="63"/>
      <c r="U25" s="88" t="s">
        <v>23</v>
      </c>
    </row>
    <row r="26" spans="1:21" ht="12.75" hidden="1">
      <c r="A26" s="70"/>
      <c r="B26" s="70"/>
      <c r="C26" s="73"/>
      <c r="D26" s="9" t="s">
        <v>2</v>
      </c>
      <c r="E26" s="10">
        <f t="shared" si="2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68"/>
      <c r="N26" s="64"/>
      <c r="O26" s="64"/>
      <c r="P26" s="64"/>
      <c r="Q26" s="64"/>
      <c r="R26" s="64"/>
      <c r="S26" s="64"/>
      <c r="T26" s="64"/>
      <c r="U26" s="89"/>
    </row>
    <row r="27" spans="1:21" ht="12.75" hidden="1">
      <c r="A27" s="70"/>
      <c r="B27" s="70"/>
      <c r="C27" s="73"/>
      <c r="D27" s="9" t="s">
        <v>0</v>
      </c>
      <c r="E27" s="10">
        <f t="shared" si="2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68"/>
      <c r="N27" s="64"/>
      <c r="O27" s="64"/>
      <c r="P27" s="64"/>
      <c r="Q27" s="64"/>
      <c r="R27" s="64"/>
      <c r="S27" s="64"/>
      <c r="T27" s="64"/>
      <c r="U27" s="89"/>
    </row>
    <row r="28" spans="1:21" ht="12.75" hidden="1">
      <c r="A28" s="70"/>
      <c r="B28" s="70"/>
      <c r="C28" s="73"/>
      <c r="D28" s="9" t="s">
        <v>1</v>
      </c>
      <c r="E28" s="10">
        <f t="shared" si="2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68"/>
      <c r="N28" s="64"/>
      <c r="O28" s="64"/>
      <c r="P28" s="64"/>
      <c r="Q28" s="64"/>
      <c r="R28" s="64"/>
      <c r="S28" s="64"/>
      <c r="T28" s="64"/>
      <c r="U28" s="89"/>
    </row>
    <row r="29" spans="1:21" ht="12.75" hidden="1">
      <c r="A29" s="70"/>
      <c r="B29" s="70"/>
      <c r="C29" s="74"/>
      <c r="D29" s="9" t="s">
        <v>3</v>
      </c>
      <c r="E29" s="10">
        <f t="shared" si="2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69"/>
      <c r="N29" s="65"/>
      <c r="O29" s="65"/>
      <c r="P29" s="65"/>
      <c r="Q29" s="65"/>
      <c r="R29" s="65"/>
      <c r="S29" s="65"/>
      <c r="T29" s="65"/>
      <c r="U29" s="90"/>
    </row>
    <row r="30" spans="1:21" ht="24" customHeight="1">
      <c r="A30" s="70" t="s">
        <v>5</v>
      </c>
      <c r="B30" s="71" t="s">
        <v>62</v>
      </c>
      <c r="C30" s="72" t="s">
        <v>79</v>
      </c>
      <c r="D30" s="7" t="s">
        <v>4</v>
      </c>
      <c r="E30" s="8">
        <f>E31+E32+E33+E34</f>
        <v>37426689.86</v>
      </c>
      <c r="F30" s="8">
        <f aca="true" t="shared" si="7" ref="F30:L30">F31+F32+F33+F34</f>
        <v>5421419.859999999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8">
        <f t="shared" si="7"/>
        <v>28158990</v>
      </c>
      <c r="K30" s="8">
        <f t="shared" si="7"/>
        <v>2077830</v>
      </c>
      <c r="L30" s="8">
        <f t="shared" si="7"/>
        <v>1768450</v>
      </c>
      <c r="M30" s="67" t="s">
        <v>49</v>
      </c>
      <c r="N30" s="63">
        <f>N35+N40+N45</f>
        <v>15</v>
      </c>
      <c r="O30" s="63" t="s">
        <v>60</v>
      </c>
      <c r="P30" s="63" t="s">
        <v>60</v>
      </c>
      <c r="Q30" s="63" t="s">
        <v>60</v>
      </c>
      <c r="R30" s="63">
        <f>R35+R40+R45</f>
        <v>22</v>
      </c>
      <c r="S30" s="63">
        <f>S35+S40+S45</f>
        <v>3</v>
      </c>
      <c r="T30" s="63">
        <f>T35+T40+T45</f>
        <v>2</v>
      </c>
      <c r="U30" s="67" t="s">
        <v>72</v>
      </c>
    </row>
    <row r="31" spans="1:21" ht="18" customHeight="1">
      <c r="A31" s="70"/>
      <c r="B31" s="71"/>
      <c r="C31" s="73"/>
      <c r="D31" s="9" t="s">
        <v>2</v>
      </c>
      <c r="E31" s="10">
        <f>F31+G31+H31+I31+J31+K31+L31</f>
        <v>37426689.86</v>
      </c>
      <c r="F31" s="10">
        <f aca="true" t="shared" si="8" ref="F31:L31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28158990</v>
      </c>
      <c r="K31" s="10">
        <f t="shared" si="8"/>
        <v>2077830</v>
      </c>
      <c r="L31" s="10">
        <f t="shared" si="8"/>
        <v>1768450</v>
      </c>
      <c r="M31" s="68"/>
      <c r="N31" s="64"/>
      <c r="O31" s="64"/>
      <c r="P31" s="64"/>
      <c r="Q31" s="64"/>
      <c r="R31" s="64"/>
      <c r="S31" s="64"/>
      <c r="T31" s="64"/>
      <c r="U31" s="68"/>
    </row>
    <row r="32" spans="1:21" ht="12.75">
      <c r="A32" s="70"/>
      <c r="B32" s="71"/>
      <c r="C32" s="73"/>
      <c r="D32" s="9" t="s">
        <v>0</v>
      </c>
      <c r="E32" s="10">
        <f aca="true" t="shared" si="9" ref="E32:E49">F32+G32+H32+I32+J32+K32+L32</f>
        <v>0</v>
      </c>
      <c r="F32" s="10">
        <f aca="true" t="shared" si="10" ref="F32:L32">F37+F42+F47</f>
        <v>0</v>
      </c>
      <c r="G32" s="10">
        <f t="shared" si="10"/>
        <v>0</v>
      </c>
      <c r="H32" s="10">
        <f t="shared" si="10"/>
        <v>0</v>
      </c>
      <c r="I32" s="10">
        <f t="shared" si="10"/>
        <v>0</v>
      </c>
      <c r="J32" s="10">
        <f t="shared" si="10"/>
        <v>0</v>
      </c>
      <c r="K32" s="10">
        <f t="shared" si="10"/>
        <v>0</v>
      </c>
      <c r="L32" s="10">
        <f t="shared" si="10"/>
        <v>0</v>
      </c>
      <c r="M32" s="68"/>
      <c r="N32" s="64"/>
      <c r="O32" s="64"/>
      <c r="P32" s="64"/>
      <c r="Q32" s="64"/>
      <c r="R32" s="64"/>
      <c r="S32" s="64"/>
      <c r="T32" s="64"/>
      <c r="U32" s="68"/>
    </row>
    <row r="33" spans="1:21" ht="12.75">
      <c r="A33" s="70"/>
      <c r="B33" s="71"/>
      <c r="C33" s="73"/>
      <c r="D33" s="9" t="s">
        <v>1</v>
      </c>
      <c r="E33" s="10">
        <f t="shared" si="9"/>
        <v>0</v>
      </c>
      <c r="F33" s="10">
        <f aca="true" t="shared" si="11" ref="F33:L33">F38+F43+F48</f>
        <v>0</v>
      </c>
      <c r="G33" s="10">
        <f t="shared" si="11"/>
        <v>0</v>
      </c>
      <c r="H33" s="10">
        <f t="shared" si="11"/>
        <v>0</v>
      </c>
      <c r="I33" s="10">
        <f t="shared" si="11"/>
        <v>0</v>
      </c>
      <c r="J33" s="10">
        <f t="shared" si="11"/>
        <v>0</v>
      </c>
      <c r="K33" s="10">
        <f t="shared" si="11"/>
        <v>0</v>
      </c>
      <c r="L33" s="10">
        <f t="shared" si="11"/>
        <v>0</v>
      </c>
      <c r="M33" s="68"/>
      <c r="N33" s="64"/>
      <c r="O33" s="64"/>
      <c r="P33" s="64"/>
      <c r="Q33" s="64"/>
      <c r="R33" s="64"/>
      <c r="S33" s="64"/>
      <c r="T33" s="64"/>
      <c r="U33" s="68"/>
    </row>
    <row r="34" spans="1:21" ht="12.75">
      <c r="A34" s="70"/>
      <c r="B34" s="71"/>
      <c r="C34" s="74"/>
      <c r="D34" s="9" t="s">
        <v>3</v>
      </c>
      <c r="E34" s="10">
        <f t="shared" si="9"/>
        <v>0</v>
      </c>
      <c r="F34" s="10">
        <f aca="true" t="shared" si="12" ref="F34:L34">F39+F44+F49</f>
        <v>0</v>
      </c>
      <c r="G34" s="10">
        <f t="shared" si="12"/>
        <v>0</v>
      </c>
      <c r="H34" s="10">
        <f t="shared" si="12"/>
        <v>0</v>
      </c>
      <c r="I34" s="10">
        <f t="shared" si="12"/>
        <v>0</v>
      </c>
      <c r="J34" s="10">
        <f t="shared" si="12"/>
        <v>0</v>
      </c>
      <c r="K34" s="10">
        <f t="shared" si="12"/>
        <v>0</v>
      </c>
      <c r="L34" s="10">
        <f t="shared" si="12"/>
        <v>0</v>
      </c>
      <c r="M34" s="69"/>
      <c r="N34" s="65"/>
      <c r="O34" s="65"/>
      <c r="P34" s="65"/>
      <c r="Q34" s="65"/>
      <c r="R34" s="65"/>
      <c r="S34" s="65"/>
      <c r="T34" s="65"/>
      <c r="U34" s="69"/>
    </row>
    <row r="35" spans="1:21" ht="12.75" hidden="1">
      <c r="A35" s="70"/>
      <c r="B35" s="70" t="s">
        <v>12</v>
      </c>
      <c r="C35" s="72"/>
      <c r="D35" s="9" t="s">
        <v>4</v>
      </c>
      <c r="E35" s="10">
        <f t="shared" si="9"/>
        <v>1233078.74</v>
      </c>
      <c r="F35" s="10">
        <f>F36+F37+F38+F39</f>
        <v>1233078.74</v>
      </c>
      <c r="G35" s="10">
        <f aca="true" t="shared" si="13" ref="G35:L35">G36+G37+G38+G39</f>
        <v>0</v>
      </c>
      <c r="H35" s="10">
        <f t="shared" si="13"/>
        <v>0</v>
      </c>
      <c r="I35" s="10">
        <f t="shared" si="13"/>
        <v>0</v>
      </c>
      <c r="J35" s="10">
        <f t="shared" si="13"/>
        <v>0</v>
      </c>
      <c r="K35" s="10">
        <f t="shared" si="13"/>
        <v>0</v>
      </c>
      <c r="L35" s="10">
        <f t="shared" si="13"/>
        <v>0</v>
      </c>
      <c r="M35" s="67" t="s">
        <v>49</v>
      </c>
      <c r="N35" s="63">
        <v>1</v>
      </c>
      <c r="O35" s="63"/>
      <c r="P35" s="63"/>
      <c r="Q35" s="63"/>
      <c r="R35" s="63"/>
      <c r="S35" s="63"/>
      <c r="T35" s="63"/>
      <c r="U35" s="91" t="s">
        <v>24</v>
      </c>
    </row>
    <row r="36" spans="1:21" ht="12.75" hidden="1">
      <c r="A36" s="70"/>
      <c r="B36" s="70"/>
      <c r="C36" s="73"/>
      <c r="D36" s="9" t="s">
        <v>2</v>
      </c>
      <c r="E36" s="10">
        <f t="shared" si="9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68"/>
      <c r="N36" s="64"/>
      <c r="O36" s="64"/>
      <c r="P36" s="64"/>
      <c r="Q36" s="64"/>
      <c r="R36" s="64"/>
      <c r="S36" s="64"/>
      <c r="T36" s="64"/>
      <c r="U36" s="92"/>
    </row>
    <row r="37" spans="1:21" ht="12.75" hidden="1">
      <c r="A37" s="70"/>
      <c r="B37" s="70"/>
      <c r="C37" s="73"/>
      <c r="D37" s="9" t="s">
        <v>0</v>
      </c>
      <c r="E37" s="10">
        <f t="shared" si="9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68"/>
      <c r="N37" s="64"/>
      <c r="O37" s="64"/>
      <c r="P37" s="64"/>
      <c r="Q37" s="64"/>
      <c r="R37" s="64"/>
      <c r="S37" s="64"/>
      <c r="T37" s="64"/>
      <c r="U37" s="92"/>
    </row>
    <row r="38" spans="1:21" ht="12.75" hidden="1">
      <c r="A38" s="70"/>
      <c r="B38" s="70"/>
      <c r="C38" s="73"/>
      <c r="D38" s="9" t="s">
        <v>1</v>
      </c>
      <c r="E38" s="10">
        <f t="shared" si="9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68"/>
      <c r="N38" s="64"/>
      <c r="O38" s="64"/>
      <c r="P38" s="64"/>
      <c r="Q38" s="64"/>
      <c r="R38" s="64"/>
      <c r="S38" s="64"/>
      <c r="T38" s="64"/>
      <c r="U38" s="92"/>
    </row>
    <row r="39" spans="1:21" ht="12.75" hidden="1">
      <c r="A39" s="70"/>
      <c r="B39" s="70"/>
      <c r="C39" s="74"/>
      <c r="D39" s="9" t="s">
        <v>3</v>
      </c>
      <c r="E39" s="10">
        <f t="shared" si="9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69"/>
      <c r="N39" s="65"/>
      <c r="O39" s="65"/>
      <c r="P39" s="65"/>
      <c r="Q39" s="65"/>
      <c r="R39" s="65"/>
      <c r="S39" s="65"/>
      <c r="T39" s="65"/>
      <c r="U39" s="93"/>
    </row>
    <row r="40" spans="1:21" ht="12.75" hidden="1">
      <c r="A40" s="70"/>
      <c r="B40" s="70" t="s">
        <v>13</v>
      </c>
      <c r="C40" s="72"/>
      <c r="D40" s="9" t="s">
        <v>4</v>
      </c>
      <c r="E40" s="10">
        <f t="shared" si="9"/>
        <v>34145104.14</v>
      </c>
      <c r="F40" s="10">
        <f>F41+F42+F43+F44</f>
        <v>2139834.14</v>
      </c>
      <c r="G40" s="10">
        <f aca="true" t="shared" si="14" ref="G40:L40">G41+G42+G43+G44</f>
        <v>0</v>
      </c>
      <c r="H40" s="10">
        <f t="shared" si="14"/>
        <v>0</v>
      </c>
      <c r="I40" s="10">
        <f t="shared" si="14"/>
        <v>0</v>
      </c>
      <c r="J40" s="10">
        <f t="shared" si="14"/>
        <v>28158990</v>
      </c>
      <c r="K40" s="10">
        <f t="shared" si="14"/>
        <v>2077830</v>
      </c>
      <c r="L40" s="10">
        <f t="shared" si="14"/>
        <v>1768450</v>
      </c>
      <c r="M40" s="67" t="s">
        <v>49</v>
      </c>
      <c r="N40" s="63">
        <v>6</v>
      </c>
      <c r="O40" s="63"/>
      <c r="P40" s="63"/>
      <c r="Q40" s="63"/>
      <c r="R40" s="63">
        <v>22</v>
      </c>
      <c r="S40" s="63">
        <v>3</v>
      </c>
      <c r="T40" s="63">
        <v>2</v>
      </c>
      <c r="U40" s="88" t="s">
        <v>22</v>
      </c>
    </row>
    <row r="41" spans="1:21" ht="12.75" hidden="1">
      <c r="A41" s="70"/>
      <c r="B41" s="70"/>
      <c r="C41" s="73"/>
      <c r="D41" s="9" t="s">
        <v>2</v>
      </c>
      <c r="E41" s="10">
        <f t="shared" si="9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68"/>
      <c r="N41" s="64"/>
      <c r="O41" s="64"/>
      <c r="P41" s="64"/>
      <c r="Q41" s="64"/>
      <c r="R41" s="64"/>
      <c r="S41" s="64"/>
      <c r="T41" s="64"/>
      <c r="U41" s="89"/>
    </row>
    <row r="42" spans="1:21" ht="12.75" hidden="1">
      <c r="A42" s="70"/>
      <c r="B42" s="70"/>
      <c r="C42" s="73"/>
      <c r="D42" s="9" t="s">
        <v>0</v>
      </c>
      <c r="E42" s="10">
        <f t="shared" si="9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68"/>
      <c r="N42" s="64"/>
      <c r="O42" s="64"/>
      <c r="P42" s="64"/>
      <c r="Q42" s="64"/>
      <c r="R42" s="64"/>
      <c r="S42" s="64"/>
      <c r="T42" s="64"/>
      <c r="U42" s="89"/>
    </row>
    <row r="43" spans="1:21" ht="12.75" hidden="1">
      <c r="A43" s="70"/>
      <c r="B43" s="70"/>
      <c r="C43" s="73"/>
      <c r="D43" s="9" t="s">
        <v>1</v>
      </c>
      <c r="E43" s="10">
        <f t="shared" si="9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68"/>
      <c r="N43" s="64"/>
      <c r="O43" s="64"/>
      <c r="P43" s="64"/>
      <c r="Q43" s="64"/>
      <c r="R43" s="64"/>
      <c r="S43" s="64"/>
      <c r="T43" s="64"/>
      <c r="U43" s="89"/>
    </row>
    <row r="44" spans="1:21" ht="12.75" hidden="1">
      <c r="A44" s="70"/>
      <c r="B44" s="70"/>
      <c r="C44" s="74"/>
      <c r="D44" s="9" t="s">
        <v>3</v>
      </c>
      <c r="E44" s="10">
        <f t="shared" si="9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69"/>
      <c r="N44" s="65"/>
      <c r="O44" s="65"/>
      <c r="P44" s="65"/>
      <c r="Q44" s="65"/>
      <c r="R44" s="65"/>
      <c r="S44" s="65"/>
      <c r="T44" s="65"/>
      <c r="U44" s="90"/>
    </row>
    <row r="45" spans="1:21" ht="12.75" hidden="1">
      <c r="A45" s="70"/>
      <c r="B45" s="70" t="s">
        <v>14</v>
      </c>
      <c r="C45" s="72"/>
      <c r="D45" s="9" t="s">
        <v>4</v>
      </c>
      <c r="E45" s="10">
        <f t="shared" si="9"/>
        <v>2048506.98</v>
      </c>
      <c r="F45" s="10">
        <f>F46+F47+F48+F49</f>
        <v>2048506.98</v>
      </c>
      <c r="G45" s="10">
        <f aca="true" t="shared" si="15" ref="G45:L45">G46+G47+G48+G49</f>
        <v>0</v>
      </c>
      <c r="H45" s="10">
        <f t="shared" si="15"/>
        <v>0</v>
      </c>
      <c r="I45" s="10">
        <f t="shared" si="15"/>
        <v>0</v>
      </c>
      <c r="J45" s="10">
        <f t="shared" si="15"/>
        <v>0</v>
      </c>
      <c r="K45" s="10">
        <f t="shared" si="15"/>
        <v>0</v>
      </c>
      <c r="L45" s="10">
        <f t="shared" si="15"/>
        <v>0</v>
      </c>
      <c r="M45" s="67" t="s">
        <v>49</v>
      </c>
      <c r="N45" s="63">
        <v>8</v>
      </c>
      <c r="O45" s="63"/>
      <c r="P45" s="63"/>
      <c r="Q45" s="63"/>
      <c r="R45" s="63"/>
      <c r="S45" s="63"/>
      <c r="T45" s="63"/>
      <c r="U45" s="88" t="s">
        <v>23</v>
      </c>
    </row>
    <row r="46" spans="1:21" ht="12.75" hidden="1">
      <c r="A46" s="70"/>
      <c r="B46" s="70"/>
      <c r="C46" s="73"/>
      <c r="D46" s="9" t="s">
        <v>2</v>
      </c>
      <c r="E46" s="10">
        <f t="shared" si="9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68"/>
      <c r="N46" s="64"/>
      <c r="O46" s="64"/>
      <c r="P46" s="64"/>
      <c r="Q46" s="64"/>
      <c r="R46" s="64"/>
      <c r="S46" s="64"/>
      <c r="T46" s="64"/>
      <c r="U46" s="89"/>
    </row>
    <row r="47" spans="1:21" ht="12.75" hidden="1">
      <c r="A47" s="70"/>
      <c r="B47" s="70"/>
      <c r="C47" s="73"/>
      <c r="D47" s="9" t="s">
        <v>0</v>
      </c>
      <c r="E47" s="10">
        <f t="shared" si="9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68"/>
      <c r="N47" s="64"/>
      <c r="O47" s="64"/>
      <c r="P47" s="64"/>
      <c r="Q47" s="64"/>
      <c r="R47" s="64"/>
      <c r="S47" s="64"/>
      <c r="T47" s="64"/>
      <c r="U47" s="89"/>
    </row>
    <row r="48" spans="1:21" ht="12.75" hidden="1">
      <c r="A48" s="70"/>
      <c r="B48" s="70"/>
      <c r="C48" s="73"/>
      <c r="D48" s="9" t="s">
        <v>1</v>
      </c>
      <c r="E48" s="10">
        <f t="shared" si="9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68"/>
      <c r="N48" s="64"/>
      <c r="O48" s="64"/>
      <c r="P48" s="64"/>
      <c r="Q48" s="64"/>
      <c r="R48" s="64"/>
      <c r="S48" s="64"/>
      <c r="T48" s="64"/>
      <c r="U48" s="89"/>
    </row>
    <row r="49" spans="1:21" ht="12.75" hidden="1">
      <c r="A49" s="70"/>
      <c r="B49" s="70"/>
      <c r="C49" s="74"/>
      <c r="D49" s="9" t="s">
        <v>3</v>
      </c>
      <c r="E49" s="10">
        <f t="shared" si="9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69"/>
      <c r="N49" s="65"/>
      <c r="O49" s="65"/>
      <c r="P49" s="65"/>
      <c r="Q49" s="65"/>
      <c r="R49" s="65"/>
      <c r="S49" s="65"/>
      <c r="T49" s="65"/>
      <c r="U49" s="90"/>
    </row>
    <row r="50" spans="1:21" ht="15" customHeight="1">
      <c r="A50" s="75" t="s">
        <v>7</v>
      </c>
      <c r="B50" s="82" t="s">
        <v>63</v>
      </c>
      <c r="C50" s="72" t="s">
        <v>79</v>
      </c>
      <c r="D50" s="7" t="s">
        <v>4</v>
      </c>
      <c r="E50" s="8">
        <f>E51+E52+E53+E54</f>
        <v>5481600</v>
      </c>
      <c r="F50" s="8">
        <f aca="true" t="shared" si="16" ref="F50:L50">F51+F52+F53+F54</f>
        <v>620000</v>
      </c>
      <c r="G50" s="8">
        <f t="shared" si="16"/>
        <v>0</v>
      </c>
      <c r="H50" s="8">
        <f t="shared" si="16"/>
        <v>0</v>
      </c>
      <c r="I50" s="8">
        <f t="shared" si="16"/>
        <v>0</v>
      </c>
      <c r="J50" s="8">
        <f t="shared" si="16"/>
        <v>2467900</v>
      </c>
      <c r="K50" s="8">
        <f t="shared" si="16"/>
        <v>2393700</v>
      </c>
      <c r="L50" s="8">
        <f t="shared" si="16"/>
        <v>0</v>
      </c>
      <c r="M50" s="67" t="s">
        <v>50</v>
      </c>
      <c r="N50" s="63">
        <f>N55+N60+N65</f>
        <v>1</v>
      </c>
      <c r="O50" s="63" t="s">
        <v>60</v>
      </c>
      <c r="P50" s="63" t="s">
        <v>60</v>
      </c>
      <c r="Q50" s="63" t="s">
        <v>60</v>
      </c>
      <c r="R50" s="63">
        <f>R55+R60+R65</f>
        <v>2</v>
      </c>
      <c r="S50" s="63">
        <f>S55+S60+S65</f>
        <v>2</v>
      </c>
      <c r="T50" s="63" t="s">
        <v>60</v>
      </c>
      <c r="U50" s="67" t="s">
        <v>82</v>
      </c>
    </row>
    <row r="51" spans="1:21" ht="12.75">
      <c r="A51" s="76"/>
      <c r="B51" s="83"/>
      <c r="C51" s="73"/>
      <c r="D51" s="9" t="s">
        <v>2</v>
      </c>
      <c r="E51" s="10">
        <f>F51+G51+H51+I51+J51+K51+L51</f>
        <v>5481600</v>
      </c>
      <c r="F51" s="10">
        <f aca="true" t="shared" si="17" ref="F51:L51">F56+F61+F66</f>
        <v>620000</v>
      </c>
      <c r="G51" s="10">
        <f t="shared" si="17"/>
        <v>0</v>
      </c>
      <c r="H51" s="10">
        <f t="shared" si="17"/>
        <v>0</v>
      </c>
      <c r="I51" s="10">
        <f t="shared" si="17"/>
        <v>0</v>
      </c>
      <c r="J51" s="10">
        <f t="shared" si="17"/>
        <v>2467900</v>
      </c>
      <c r="K51" s="10">
        <f t="shared" si="17"/>
        <v>2393700</v>
      </c>
      <c r="L51" s="10">
        <f t="shared" si="17"/>
        <v>0</v>
      </c>
      <c r="M51" s="68"/>
      <c r="N51" s="64"/>
      <c r="O51" s="64"/>
      <c r="P51" s="64"/>
      <c r="Q51" s="64"/>
      <c r="R51" s="64"/>
      <c r="S51" s="64"/>
      <c r="T51" s="64"/>
      <c r="U51" s="68"/>
    </row>
    <row r="52" spans="1:21" ht="12.75">
      <c r="A52" s="76"/>
      <c r="B52" s="83"/>
      <c r="C52" s="73"/>
      <c r="D52" s="9" t="s">
        <v>0</v>
      </c>
      <c r="E52" s="10">
        <f aca="true" t="shared" si="18" ref="E52:E69">F52+G52+H52+I52+J52+K52+L52</f>
        <v>0</v>
      </c>
      <c r="F52" s="10">
        <f aca="true" t="shared" si="19" ref="F52:L54">F57+F62+F67</f>
        <v>0</v>
      </c>
      <c r="G52" s="10">
        <f t="shared" si="19"/>
        <v>0</v>
      </c>
      <c r="H52" s="10">
        <f t="shared" si="19"/>
        <v>0</v>
      </c>
      <c r="I52" s="10">
        <f t="shared" si="19"/>
        <v>0</v>
      </c>
      <c r="J52" s="10">
        <f t="shared" si="19"/>
        <v>0</v>
      </c>
      <c r="K52" s="10">
        <f t="shared" si="19"/>
        <v>0</v>
      </c>
      <c r="L52" s="10">
        <f t="shared" si="19"/>
        <v>0</v>
      </c>
      <c r="M52" s="68"/>
      <c r="N52" s="64"/>
      <c r="O52" s="64"/>
      <c r="P52" s="64"/>
      <c r="Q52" s="64"/>
      <c r="R52" s="64"/>
      <c r="S52" s="64"/>
      <c r="T52" s="64"/>
      <c r="U52" s="68"/>
    </row>
    <row r="53" spans="1:21" ht="12.75">
      <c r="A53" s="76"/>
      <c r="B53" s="83"/>
      <c r="C53" s="73"/>
      <c r="D53" s="9" t="s">
        <v>1</v>
      </c>
      <c r="E53" s="10">
        <f t="shared" si="18"/>
        <v>0</v>
      </c>
      <c r="F53" s="10">
        <f t="shared" si="19"/>
        <v>0</v>
      </c>
      <c r="G53" s="10">
        <f t="shared" si="19"/>
        <v>0</v>
      </c>
      <c r="H53" s="10">
        <f t="shared" si="19"/>
        <v>0</v>
      </c>
      <c r="I53" s="10">
        <f t="shared" si="19"/>
        <v>0</v>
      </c>
      <c r="J53" s="10">
        <f t="shared" si="19"/>
        <v>0</v>
      </c>
      <c r="K53" s="10">
        <f t="shared" si="19"/>
        <v>0</v>
      </c>
      <c r="L53" s="10">
        <f t="shared" si="19"/>
        <v>0</v>
      </c>
      <c r="M53" s="68"/>
      <c r="N53" s="64"/>
      <c r="O53" s="64"/>
      <c r="P53" s="64"/>
      <c r="Q53" s="64"/>
      <c r="R53" s="64"/>
      <c r="S53" s="64"/>
      <c r="T53" s="64"/>
      <c r="U53" s="68"/>
    </row>
    <row r="54" spans="1:21" ht="12.75">
      <c r="A54" s="77"/>
      <c r="B54" s="84"/>
      <c r="C54" s="74"/>
      <c r="D54" s="9" t="s">
        <v>3</v>
      </c>
      <c r="E54" s="10">
        <f t="shared" si="18"/>
        <v>0</v>
      </c>
      <c r="F54" s="10">
        <f t="shared" si="19"/>
        <v>0</v>
      </c>
      <c r="G54" s="10">
        <f t="shared" si="19"/>
        <v>0</v>
      </c>
      <c r="H54" s="10">
        <f t="shared" si="19"/>
        <v>0</v>
      </c>
      <c r="I54" s="10">
        <f t="shared" si="19"/>
        <v>0</v>
      </c>
      <c r="J54" s="10">
        <f t="shared" si="19"/>
        <v>0</v>
      </c>
      <c r="K54" s="10">
        <f t="shared" si="19"/>
        <v>0</v>
      </c>
      <c r="L54" s="10">
        <f t="shared" si="19"/>
        <v>0</v>
      </c>
      <c r="M54" s="69"/>
      <c r="N54" s="65"/>
      <c r="O54" s="65"/>
      <c r="P54" s="65"/>
      <c r="Q54" s="65"/>
      <c r="R54" s="65"/>
      <c r="S54" s="65"/>
      <c r="T54" s="65"/>
      <c r="U54" s="69"/>
    </row>
    <row r="55" spans="1:21" ht="12.75" hidden="1">
      <c r="A55" s="70"/>
      <c r="B55" s="70" t="s">
        <v>12</v>
      </c>
      <c r="C55" s="72"/>
      <c r="D55" s="9" t="s">
        <v>4</v>
      </c>
      <c r="E55" s="10">
        <f t="shared" si="18"/>
        <v>0</v>
      </c>
      <c r="F55" s="10">
        <f aca="true" t="shared" si="20" ref="F55:L55">F56+F57+F58+F59</f>
        <v>0</v>
      </c>
      <c r="G55" s="10">
        <f t="shared" si="20"/>
        <v>0</v>
      </c>
      <c r="H55" s="10">
        <f t="shared" si="20"/>
        <v>0</v>
      </c>
      <c r="I55" s="10">
        <f t="shared" si="20"/>
        <v>0</v>
      </c>
      <c r="J55" s="10">
        <f t="shared" si="20"/>
        <v>0</v>
      </c>
      <c r="K55" s="10">
        <f t="shared" si="20"/>
        <v>0</v>
      </c>
      <c r="L55" s="10">
        <f t="shared" si="20"/>
        <v>0</v>
      </c>
      <c r="M55" s="67"/>
      <c r="N55" s="63"/>
      <c r="O55" s="63"/>
      <c r="P55" s="63"/>
      <c r="Q55" s="63"/>
      <c r="R55" s="63"/>
      <c r="S55" s="63"/>
      <c r="T55" s="63"/>
      <c r="U55" s="91"/>
    </row>
    <row r="56" spans="1:21" ht="12.75" hidden="1">
      <c r="A56" s="70"/>
      <c r="B56" s="70"/>
      <c r="C56" s="73"/>
      <c r="D56" s="9" t="s">
        <v>2</v>
      </c>
      <c r="E56" s="10">
        <f t="shared" si="18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68"/>
      <c r="N56" s="64"/>
      <c r="O56" s="64"/>
      <c r="P56" s="64"/>
      <c r="Q56" s="64"/>
      <c r="R56" s="64"/>
      <c r="S56" s="64"/>
      <c r="T56" s="64"/>
      <c r="U56" s="92"/>
    </row>
    <row r="57" spans="1:21" ht="12.75" hidden="1">
      <c r="A57" s="70"/>
      <c r="B57" s="70"/>
      <c r="C57" s="73"/>
      <c r="D57" s="9" t="s">
        <v>0</v>
      </c>
      <c r="E57" s="10">
        <f t="shared" si="18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68"/>
      <c r="N57" s="64"/>
      <c r="O57" s="64"/>
      <c r="P57" s="64"/>
      <c r="Q57" s="64"/>
      <c r="R57" s="64"/>
      <c r="S57" s="64"/>
      <c r="T57" s="64"/>
      <c r="U57" s="92"/>
    </row>
    <row r="58" spans="1:21" ht="12.75" hidden="1">
      <c r="A58" s="70"/>
      <c r="B58" s="70"/>
      <c r="C58" s="73"/>
      <c r="D58" s="9" t="s">
        <v>1</v>
      </c>
      <c r="E58" s="10">
        <f t="shared" si="18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68"/>
      <c r="N58" s="64"/>
      <c r="O58" s="64"/>
      <c r="P58" s="64"/>
      <c r="Q58" s="64"/>
      <c r="R58" s="64"/>
      <c r="S58" s="64"/>
      <c r="T58" s="64"/>
      <c r="U58" s="92"/>
    </row>
    <row r="59" spans="1:21" ht="12.75" hidden="1">
      <c r="A59" s="70"/>
      <c r="B59" s="70"/>
      <c r="C59" s="74"/>
      <c r="D59" s="9" t="s">
        <v>3</v>
      </c>
      <c r="E59" s="10">
        <f t="shared" si="18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69"/>
      <c r="N59" s="65"/>
      <c r="O59" s="65"/>
      <c r="P59" s="65"/>
      <c r="Q59" s="65"/>
      <c r="R59" s="65"/>
      <c r="S59" s="65"/>
      <c r="T59" s="65"/>
      <c r="U59" s="93"/>
    </row>
    <row r="60" spans="1:21" ht="12.75" hidden="1">
      <c r="A60" s="70"/>
      <c r="B60" s="70" t="s">
        <v>13</v>
      </c>
      <c r="C60" s="72"/>
      <c r="D60" s="9" t="s">
        <v>4</v>
      </c>
      <c r="E60" s="10">
        <f t="shared" si="18"/>
        <v>5481600</v>
      </c>
      <c r="F60" s="10">
        <f aca="true" t="shared" si="21" ref="F60:L60">F61+F62+F63+F64</f>
        <v>620000</v>
      </c>
      <c r="G60" s="10">
        <f t="shared" si="21"/>
        <v>0</v>
      </c>
      <c r="H60" s="10">
        <f t="shared" si="21"/>
        <v>0</v>
      </c>
      <c r="I60" s="10">
        <f t="shared" si="21"/>
        <v>0</v>
      </c>
      <c r="J60" s="10">
        <f t="shared" si="21"/>
        <v>2467900</v>
      </c>
      <c r="K60" s="10">
        <f t="shared" si="21"/>
        <v>2393700</v>
      </c>
      <c r="L60" s="10">
        <f t="shared" si="21"/>
        <v>0</v>
      </c>
      <c r="M60" s="67" t="s">
        <v>50</v>
      </c>
      <c r="N60" s="63">
        <v>1</v>
      </c>
      <c r="O60" s="63"/>
      <c r="P60" s="63"/>
      <c r="Q60" s="63"/>
      <c r="R60" s="63">
        <v>2</v>
      </c>
      <c r="S60" s="63">
        <v>2</v>
      </c>
      <c r="T60" s="63"/>
      <c r="U60" s="88" t="s">
        <v>22</v>
      </c>
    </row>
    <row r="61" spans="1:21" ht="12.75" hidden="1">
      <c r="A61" s="70"/>
      <c r="B61" s="70"/>
      <c r="C61" s="73"/>
      <c r="D61" s="9" t="s">
        <v>2</v>
      </c>
      <c r="E61" s="10">
        <f t="shared" si="18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68"/>
      <c r="N61" s="64"/>
      <c r="O61" s="64"/>
      <c r="P61" s="64"/>
      <c r="Q61" s="64"/>
      <c r="R61" s="64"/>
      <c r="S61" s="64"/>
      <c r="T61" s="64"/>
      <c r="U61" s="89"/>
    </row>
    <row r="62" spans="1:21" ht="12.75" hidden="1">
      <c r="A62" s="70"/>
      <c r="B62" s="70"/>
      <c r="C62" s="73"/>
      <c r="D62" s="9" t="s">
        <v>0</v>
      </c>
      <c r="E62" s="10">
        <f t="shared" si="18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68"/>
      <c r="N62" s="64"/>
      <c r="O62" s="64"/>
      <c r="P62" s="64"/>
      <c r="Q62" s="64"/>
      <c r="R62" s="64"/>
      <c r="S62" s="64"/>
      <c r="T62" s="64"/>
      <c r="U62" s="89"/>
    </row>
    <row r="63" spans="1:21" ht="12.75" hidden="1">
      <c r="A63" s="70"/>
      <c r="B63" s="70"/>
      <c r="C63" s="73"/>
      <c r="D63" s="9" t="s">
        <v>1</v>
      </c>
      <c r="E63" s="10">
        <f t="shared" si="18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68"/>
      <c r="N63" s="64"/>
      <c r="O63" s="64"/>
      <c r="P63" s="64"/>
      <c r="Q63" s="64"/>
      <c r="R63" s="64"/>
      <c r="S63" s="64"/>
      <c r="T63" s="64"/>
      <c r="U63" s="89"/>
    </row>
    <row r="64" spans="1:21" ht="12.75" hidden="1">
      <c r="A64" s="70"/>
      <c r="B64" s="70"/>
      <c r="C64" s="74"/>
      <c r="D64" s="9" t="s">
        <v>3</v>
      </c>
      <c r="E64" s="10">
        <f t="shared" si="18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69"/>
      <c r="N64" s="65"/>
      <c r="O64" s="65"/>
      <c r="P64" s="65"/>
      <c r="Q64" s="65"/>
      <c r="R64" s="65"/>
      <c r="S64" s="65"/>
      <c r="T64" s="65"/>
      <c r="U64" s="90"/>
    </row>
    <row r="65" spans="1:21" ht="12.75" hidden="1">
      <c r="A65" s="70"/>
      <c r="B65" s="70" t="s">
        <v>14</v>
      </c>
      <c r="C65" s="72"/>
      <c r="D65" s="9" t="s">
        <v>4</v>
      </c>
      <c r="E65" s="10">
        <f t="shared" si="18"/>
        <v>0</v>
      </c>
      <c r="F65" s="10">
        <f aca="true" t="shared" si="22" ref="F65:L65">F66+F67+F68+F69</f>
        <v>0</v>
      </c>
      <c r="G65" s="10">
        <f t="shared" si="22"/>
        <v>0</v>
      </c>
      <c r="H65" s="10">
        <f t="shared" si="22"/>
        <v>0</v>
      </c>
      <c r="I65" s="10">
        <f t="shared" si="22"/>
        <v>0</v>
      </c>
      <c r="J65" s="10">
        <f t="shared" si="22"/>
        <v>0</v>
      </c>
      <c r="K65" s="10">
        <f t="shared" si="22"/>
        <v>0</v>
      </c>
      <c r="L65" s="10">
        <f t="shared" si="22"/>
        <v>0</v>
      </c>
      <c r="M65" s="67"/>
      <c r="N65" s="63"/>
      <c r="O65" s="63"/>
      <c r="P65" s="63"/>
      <c r="Q65" s="63"/>
      <c r="R65" s="63"/>
      <c r="S65" s="63"/>
      <c r="T65" s="63"/>
      <c r="U65" s="91"/>
    </row>
    <row r="66" spans="1:21" ht="12.75" hidden="1">
      <c r="A66" s="70"/>
      <c r="B66" s="70"/>
      <c r="C66" s="73"/>
      <c r="D66" s="9" t="s">
        <v>2</v>
      </c>
      <c r="E66" s="10">
        <f t="shared" si="18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68"/>
      <c r="N66" s="64"/>
      <c r="O66" s="64"/>
      <c r="P66" s="64"/>
      <c r="Q66" s="64"/>
      <c r="R66" s="64"/>
      <c r="S66" s="64"/>
      <c r="T66" s="64"/>
      <c r="U66" s="92"/>
    </row>
    <row r="67" spans="1:21" ht="12.75" hidden="1">
      <c r="A67" s="70"/>
      <c r="B67" s="70"/>
      <c r="C67" s="73"/>
      <c r="D67" s="9" t="s">
        <v>0</v>
      </c>
      <c r="E67" s="10">
        <f t="shared" si="18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68"/>
      <c r="N67" s="64"/>
      <c r="O67" s="64"/>
      <c r="P67" s="64"/>
      <c r="Q67" s="64"/>
      <c r="R67" s="64"/>
      <c r="S67" s="64"/>
      <c r="T67" s="64"/>
      <c r="U67" s="92"/>
    </row>
    <row r="68" spans="1:21" ht="12.75" hidden="1">
      <c r="A68" s="70"/>
      <c r="B68" s="70"/>
      <c r="C68" s="73"/>
      <c r="D68" s="9" t="s">
        <v>1</v>
      </c>
      <c r="E68" s="10">
        <f t="shared" si="18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68"/>
      <c r="N68" s="64"/>
      <c r="O68" s="64"/>
      <c r="P68" s="64"/>
      <c r="Q68" s="64"/>
      <c r="R68" s="64"/>
      <c r="S68" s="64"/>
      <c r="T68" s="64"/>
      <c r="U68" s="92"/>
    </row>
    <row r="69" spans="1:21" ht="12.75" hidden="1">
      <c r="A69" s="70"/>
      <c r="B69" s="70"/>
      <c r="C69" s="74"/>
      <c r="D69" s="9" t="s">
        <v>3</v>
      </c>
      <c r="E69" s="10">
        <f t="shared" si="18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69"/>
      <c r="N69" s="65"/>
      <c r="O69" s="65"/>
      <c r="P69" s="65"/>
      <c r="Q69" s="65"/>
      <c r="R69" s="65"/>
      <c r="S69" s="65"/>
      <c r="T69" s="65"/>
      <c r="U69" s="93"/>
    </row>
    <row r="70" spans="1:21" ht="19.5" customHeight="1">
      <c r="A70" s="70" t="s">
        <v>9</v>
      </c>
      <c r="B70" s="71" t="s">
        <v>64</v>
      </c>
      <c r="C70" s="72" t="s">
        <v>79</v>
      </c>
      <c r="D70" s="7" t="s">
        <v>4</v>
      </c>
      <c r="E70" s="8">
        <f>E71+E72+E73+E74</f>
        <v>20168523.16</v>
      </c>
      <c r="F70" s="8">
        <f aca="true" t="shared" si="23" ref="F70:L70">F71+F72+F73+F74</f>
        <v>4302043.16</v>
      </c>
      <c r="G70" s="8">
        <f t="shared" si="23"/>
        <v>0</v>
      </c>
      <c r="H70" s="8">
        <f t="shared" si="23"/>
        <v>0</v>
      </c>
      <c r="I70" s="8">
        <f t="shared" si="23"/>
        <v>0</v>
      </c>
      <c r="J70" s="8">
        <f t="shared" si="23"/>
        <v>13766480</v>
      </c>
      <c r="K70" s="8">
        <f t="shared" si="23"/>
        <v>600000</v>
      </c>
      <c r="L70" s="8">
        <f t="shared" si="23"/>
        <v>1500000</v>
      </c>
      <c r="M70" s="67" t="s">
        <v>49</v>
      </c>
      <c r="N70" s="63">
        <f>N75+N80+N85</f>
        <v>11</v>
      </c>
      <c r="O70" s="63" t="s">
        <v>60</v>
      </c>
      <c r="P70" s="63" t="s">
        <v>60</v>
      </c>
      <c r="Q70" s="63" t="s">
        <v>60</v>
      </c>
      <c r="R70" s="63">
        <f>R75+R80+R85</f>
        <v>16</v>
      </c>
      <c r="S70" s="63">
        <f>S75+S80+S85</f>
        <v>1</v>
      </c>
      <c r="T70" s="63">
        <f>T75+T80+T85</f>
        <v>1</v>
      </c>
      <c r="U70" s="67" t="s">
        <v>74</v>
      </c>
    </row>
    <row r="71" spans="1:21" ht="17.25" customHeight="1">
      <c r="A71" s="70"/>
      <c r="B71" s="71"/>
      <c r="C71" s="73"/>
      <c r="D71" s="9" t="s">
        <v>2</v>
      </c>
      <c r="E71" s="10">
        <f>F71+G71+H71+I71+J71+K71+L71</f>
        <v>20168523.16</v>
      </c>
      <c r="F71" s="10">
        <f aca="true" t="shared" si="24" ref="F71:L71">F76+F81+F86</f>
        <v>4302043.16</v>
      </c>
      <c r="G71" s="10">
        <f t="shared" si="24"/>
        <v>0</v>
      </c>
      <c r="H71" s="10">
        <f t="shared" si="24"/>
        <v>0</v>
      </c>
      <c r="I71" s="10">
        <f t="shared" si="24"/>
        <v>0</v>
      </c>
      <c r="J71" s="10">
        <f t="shared" si="24"/>
        <v>13766480</v>
      </c>
      <c r="K71" s="10">
        <f t="shared" si="24"/>
        <v>600000</v>
      </c>
      <c r="L71" s="10">
        <f t="shared" si="24"/>
        <v>1500000</v>
      </c>
      <c r="M71" s="68"/>
      <c r="N71" s="64"/>
      <c r="O71" s="64"/>
      <c r="P71" s="64"/>
      <c r="Q71" s="64"/>
      <c r="R71" s="64"/>
      <c r="S71" s="64"/>
      <c r="T71" s="64"/>
      <c r="U71" s="68"/>
    </row>
    <row r="72" spans="1:21" ht="18" customHeight="1">
      <c r="A72" s="70"/>
      <c r="B72" s="71"/>
      <c r="C72" s="73"/>
      <c r="D72" s="9" t="s">
        <v>0</v>
      </c>
      <c r="E72" s="10">
        <f aca="true" t="shared" si="25" ref="E72:E89">F72+G72+H72+I72+J72+K72+L72</f>
        <v>0</v>
      </c>
      <c r="F72" s="10">
        <f aca="true" t="shared" si="26" ref="F72:L74">F77+F82+F87</f>
        <v>0</v>
      </c>
      <c r="G72" s="10">
        <f t="shared" si="26"/>
        <v>0</v>
      </c>
      <c r="H72" s="10">
        <f t="shared" si="26"/>
        <v>0</v>
      </c>
      <c r="I72" s="10">
        <f t="shared" si="26"/>
        <v>0</v>
      </c>
      <c r="J72" s="10">
        <f t="shared" si="26"/>
        <v>0</v>
      </c>
      <c r="K72" s="10">
        <f t="shared" si="26"/>
        <v>0</v>
      </c>
      <c r="L72" s="10">
        <f t="shared" si="26"/>
        <v>0</v>
      </c>
      <c r="M72" s="68"/>
      <c r="N72" s="64"/>
      <c r="O72" s="64"/>
      <c r="P72" s="64"/>
      <c r="Q72" s="64"/>
      <c r="R72" s="64"/>
      <c r="S72" s="64"/>
      <c r="T72" s="64"/>
      <c r="U72" s="68"/>
    </row>
    <row r="73" spans="1:21" ht="16.5" customHeight="1">
      <c r="A73" s="70"/>
      <c r="B73" s="71"/>
      <c r="C73" s="73"/>
      <c r="D73" s="9" t="s">
        <v>1</v>
      </c>
      <c r="E73" s="10">
        <f t="shared" si="25"/>
        <v>0</v>
      </c>
      <c r="F73" s="10">
        <f t="shared" si="26"/>
        <v>0</v>
      </c>
      <c r="G73" s="10">
        <f t="shared" si="26"/>
        <v>0</v>
      </c>
      <c r="H73" s="10">
        <f t="shared" si="26"/>
        <v>0</v>
      </c>
      <c r="I73" s="10">
        <f t="shared" si="26"/>
        <v>0</v>
      </c>
      <c r="J73" s="10">
        <f t="shared" si="26"/>
        <v>0</v>
      </c>
      <c r="K73" s="10">
        <f t="shared" si="26"/>
        <v>0</v>
      </c>
      <c r="L73" s="10">
        <f t="shared" si="26"/>
        <v>0</v>
      </c>
      <c r="M73" s="68"/>
      <c r="N73" s="64"/>
      <c r="O73" s="64"/>
      <c r="P73" s="64"/>
      <c r="Q73" s="64"/>
      <c r="R73" s="64"/>
      <c r="S73" s="64"/>
      <c r="T73" s="64"/>
      <c r="U73" s="68"/>
    </row>
    <row r="74" spans="1:21" ht="17.25" customHeight="1">
      <c r="A74" s="70"/>
      <c r="B74" s="71"/>
      <c r="C74" s="74"/>
      <c r="D74" s="9" t="s">
        <v>3</v>
      </c>
      <c r="E74" s="10">
        <f t="shared" si="25"/>
        <v>0</v>
      </c>
      <c r="F74" s="10">
        <f t="shared" si="26"/>
        <v>0</v>
      </c>
      <c r="G74" s="10">
        <f t="shared" si="26"/>
        <v>0</v>
      </c>
      <c r="H74" s="10">
        <f t="shared" si="26"/>
        <v>0</v>
      </c>
      <c r="I74" s="10">
        <f t="shared" si="26"/>
        <v>0</v>
      </c>
      <c r="J74" s="10">
        <f t="shared" si="26"/>
        <v>0</v>
      </c>
      <c r="K74" s="10">
        <f t="shared" si="26"/>
        <v>0</v>
      </c>
      <c r="L74" s="10">
        <f t="shared" si="26"/>
        <v>0</v>
      </c>
      <c r="M74" s="69"/>
      <c r="N74" s="65"/>
      <c r="O74" s="65"/>
      <c r="P74" s="65"/>
      <c r="Q74" s="65"/>
      <c r="R74" s="65"/>
      <c r="S74" s="65"/>
      <c r="T74" s="65"/>
      <c r="U74" s="69"/>
    </row>
    <row r="75" spans="1:21" ht="12.75" hidden="1">
      <c r="A75" s="70"/>
      <c r="B75" s="70" t="s">
        <v>12</v>
      </c>
      <c r="C75" s="72"/>
      <c r="D75" s="9" t="s">
        <v>4</v>
      </c>
      <c r="E75" s="10">
        <f t="shared" si="25"/>
        <v>0</v>
      </c>
      <c r="F75" s="10">
        <f aca="true" t="shared" si="27" ref="F75:L75">F76+F77+F78+F79</f>
        <v>0</v>
      </c>
      <c r="G75" s="10">
        <f t="shared" si="27"/>
        <v>0</v>
      </c>
      <c r="H75" s="10">
        <f t="shared" si="27"/>
        <v>0</v>
      </c>
      <c r="I75" s="10">
        <f t="shared" si="27"/>
        <v>0</v>
      </c>
      <c r="J75" s="10">
        <f t="shared" si="27"/>
        <v>0</v>
      </c>
      <c r="K75" s="10">
        <f t="shared" si="27"/>
        <v>0</v>
      </c>
      <c r="L75" s="10">
        <f t="shared" si="27"/>
        <v>0</v>
      </c>
      <c r="M75" s="67" t="s">
        <v>49</v>
      </c>
      <c r="N75" s="63"/>
      <c r="O75" s="63"/>
      <c r="P75" s="63"/>
      <c r="Q75" s="63"/>
      <c r="R75" s="63"/>
      <c r="S75" s="63"/>
      <c r="T75" s="63"/>
      <c r="U75" s="91"/>
    </row>
    <row r="76" spans="1:21" ht="12.75" hidden="1">
      <c r="A76" s="70"/>
      <c r="B76" s="70"/>
      <c r="C76" s="73"/>
      <c r="D76" s="9" t="s">
        <v>2</v>
      </c>
      <c r="E76" s="10">
        <f t="shared" si="25"/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68"/>
      <c r="N76" s="64"/>
      <c r="O76" s="64"/>
      <c r="P76" s="64"/>
      <c r="Q76" s="64"/>
      <c r="R76" s="64"/>
      <c r="S76" s="64"/>
      <c r="T76" s="64"/>
      <c r="U76" s="92"/>
    </row>
    <row r="77" spans="1:21" ht="12.75" hidden="1">
      <c r="A77" s="70"/>
      <c r="B77" s="70"/>
      <c r="C77" s="73"/>
      <c r="D77" s="9" t="s">
        <v>0</v>
      </c>
      <c r="E77" s="10">
        <f t="shared" si="25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68"/>
      <c r="N77" s="64"/>
      <c r="O77" s="64"/>
      <c r="P77" s="64"/>
      <c r="Q77" s="64"/>
      <c r="R77" s="64"/>
      <c r="S77" s="64"/>
      <c r="T77" s="64"/>
      <c r="U77" s="92"/>
    </row>
    <row r="78" spans="1:21" ht="12.75" hidden="1">
      <c r="A78" s="70"/>
      <c r="B78" s="70"/>
      <c r="C78" s="73"/>
      <c r="D78" s="9" t="s">
        <v>1</v>
      </c>
      <c r="E78" s="10">
        <f t="shared" si="25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68"/>
      <c r="N78" s="64"/>
      <c r="O78" s="64"/>
      <c r="P78" s="64"/>
      <c r="Q78" s="64"/>
      <c r="R78" s="64"/>
      <c r="S78" s="64"/>
      <c r="T78" s="64"/>
      <c r="U78" s="92"/>
    </row>
    <row r="79" spans="1:21" ht="12.75" hidden="1">
      <c r="A79" s="70"/>
      <c r="B79" s="70"/>
      <c r="C79" s="74"/>
      <c r="D79" s="9" t="s">
        <v>3</v>
      </c>
      <c r="E79" s="10">
        <f t="shared" si="25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69"/>
      <c r="N79" s="65"/>
      <c r="O79" s="65"/>
      <c r="P79" s="65"/>
      <c r="Q79" s="65"/>
      <c r="R79" s="65"/>
      <c r="S79" s="65"/>
      <c r="T79" s="65"/>
      <c r="U79" s="93"/>
    </row>
    <row r="80" spans="1:21" ht="15" customHeight="1" hidden="1">
      <c r="A80" s="70"/>
      <c r="B80" s="70" t="s">
        <v>13</v>
      </c>
      <c r="C80" s="72"/>
      <c r="D80" s="9" t="s">
        <v>4</v>
      </c>
      <c r="E80" s="10">
        <f t="shared" si="25"/>
        <v>18277911.35</v>
      </c>
      <c r="F80" s="10">
        <f aca="true" t="shared" si="28" ref="F80:L80">F81+F82+F83+F84</f>
        <v>2411431.35</v>
      </c>
      <c r="G80" s="10">
        <f t="shared" si="28"/>
        <v>0</v>
      </c>
      <c r="H80" s="10">
        <f t="shared" si="28"/>
        <v>0</v>
      </c>
      <c r="I80" s="10">
        <f t="shared" si="28"/>
        <v>0</v>
      </c>
      <c r="J80" s="10">
        <f t="shared" si="28"/>
        <v>13766480</v>
      </c>
      <c r="K80" s="10">
        <f t="shared" si="28"/>
        <v>600000</v>
      </c>
      <c r="L80" s="10">
        <f t="shared" si="28"/>
        <v>1500000</v>
      </c>
      <c r="M80" s="67" t="s">
        <v>49</v>
      </c>
      <c r="N80" s="63">
        <v>5</v>
      </c>
      <c r="O80" s="63"/>
      <c r="P80" s="63"/>
      <c r="Q80" s="63"/>
      <c r="R80" s="63">
        <v>16</v>
      </c>
      <c r="S80" s="63">
        <v>1</v>
      </c>
      <c r="T80" s="63">
        <v>1</v>
      </c>
      <c r="U80" s="88" t="s">
        <v>22</v>
      </c>
    </row>
    <row r="81" spans="1:21" ht="12.75" hidden="1">
      <c r="A81" s="70"/>
      <c r="B81" s="70"/>
      <c r="C81" s="73"/>
      <c r="D81" s="9" t="s">
        <v>2</v>
      </c>
      <c r="E81" s="10">
        <f t="shared" si="25"/>
        <v>18277911.35</v>
      </c>
      <c r="F81" s="10">
        <v>2411431.35</v>
      </c>
      <c r="G81" s="10">
        <v>0</v>
      </c>
      <c r="H81" s="10">
        <v>0</v>
      </c>
      <c r="I81" s="10">
        <v>0</v>
      </c>
      <c r="J81" s="10">
        <v>13766480</v>
      </c>
      <c r="K81" s="10">
        <v>600000</v>
      </c>
      <c r="L81" s="10">
        <v>1500000</v>
      </c>
      <c r="M81" s="68"/>
      <c r="N81" s="64"/>
      <c r="O81" s="64"/>
      <c r="P81" s="64"/>
      <c r="Q81" s="64"/>
      <c r="R81" s="64"/>
      <c r="S81" s="64"/>
      <c r="T81" s="64"/>
      <c r="U81" s="89"/>
    </row>
    <row r="82" spans="1:21" ht="12.75" hidden="1">
      <c r="A82" s="70"/>
      <c r="B82" s="70"/>
      <c r="C82" s="73"/>
      <c r="D82" s="9" t="s">
        <v>0</v>
      </c>
      <c r="E82" s="10">
        <f t="shared" si="25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68"/>
      <c r="N82" s="64"/>
      <c r="O82" s="64"/>
      <c r="P82" s="64"/>
      <c r="Q82" s="64"/>
      <c r="R82" s="64"/>
      <c r="S82" s="64"/>
      <c r="T82" s="64"/>
      <c r="U82" s="89"/>
    </row>
    <row r="83" spans="1:21" ht="12.75" hidden="1">
      <c r="A83" s="70"/>
      <c r="B83" s="70"/>
      <c r="C83" s="73"/>
      <c r="D83" s="9" t="s">
        <v>1</v>
      </c>
      <c r="E83" s="10">
        <f t="shared" si="25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68"/>
      <c r="N83" s="64"/>
      <c r="O83" s="64"/>
      <c r="P83" s="64"/>
      <c r="Q83" s="64"/>
      <c r="R83" s="64"/>
      <c r="S83" s="64"/>
      <c r="T83" s="64"/>
      <c r="U83" s="89"/>
    </row>
    <row r="84" spans="1:21" ht="12.75" hidden="1">
      <c r="A84" s="70"/>
      <c r="B84" s="70"/>
      <c r="C84" s="74"/>
      <c r="D84" s="9" t="s">
        <v>3</v>
      </c>
      <c r="E84" s="10">
        <f t="shared" si="25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69"/>
      <c r="N84" s="65"/>
      <c r="O84" s="65"/>
      <c r="P84" s="65"/>
      <c r="Q84" s="65"/>
      <c r="R84" s="65"/>
      <c r="S84" s="65"/>
      <c r="T84" s="65"/>
      <c r="U84" s="90"/>
    </row>
    <row r="85" spans="1:21" ht="15" customHeight="1" hidden="1">
      <c r="A85" s="70"/>
      <c r="B85" s="70" t="s">
        <v>14</v>
      </c>
      <c r="C85" s="72"/>
      <c r="D85" s="9" t="s">
        <v>4</v>
      </c>
      <c r="E85" s="10">
        <f t="shared" si="25"/>
        <v>1890611.8099999998</v>
      </c>
      <c r="F85" s="10">
        <f aca="true" t="shared" si="29" ref="F85:L85">F86+F87+F88+F89</f>
        <v>1890611.8099999998</v>
      </c>
      <c r="G85" s="10">
        <f t="shared" si="29"/>
        <v>0</v>
      </c>
      <c r="H85" s="10">
        <f t="shared" si="29"/>
        <v>0</v>
      </c>
      <c r="I85" s="10">
        <f t="shared" si="29"/>
        <v>0</v>
      </c>
      <c r="J85" s="10">
        <f t="shared" si="29"/>
        <v>0</v>
      </c>
      <c r="K85" s="10">
        <f t="shared" si="29"/>
        <v>0</v>
      </c>
      <c r="L85" s="10">
        <f t="shared" si="29"/>
        <v>0</v>
      </c>
      <c r="M85" s="67" t="s">
        <v>49</v>
      </c>
      <c r="N85" s="63">
        <v>6</v>
      </c>
      <c r="O85" s="63"/>
      <c r="P85" s="63"/>
      <c r="Q85" s="63"/>
      <c r="R85" s="63"/>
      <c r="S85" s="63"/>
      <c r="T85" s="63"/>
      <c r="U85" s="88" t="s">
        <v>23</v>
      </c>
    </row>
    <row r="86" spans="1:21" ht="12.75" hidden="1">
      <c r="A86" s="70"/>
      <c r="B86" s="70"/>
      <c r="C86" s="73"/>
      <c r="D86" s="9" t="s">
        <v>2</v>
      </c>
      <c r="E86" s="10">
        <f t="shared" si="25"/>
        <v>1890611.8099999998</v>
      </c>
      <c r="F86" s="10">
        <f>2056376.9-71201-66459.96+51658.91-3360-76403.04</f>
        <v>1890611.8099999998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68"/>
      <c r="N86" s="64"/>
      <c r="O86" s="64"/>
      <c r="P86" s="64"/>
      <c r="Q86" s="64"/>
      <c r="R86" s="64"/>
      <c r="S86" s="64"/>
      <c r="T86" s="64"/>
      <c r="U86" s="89"/>
    </row>
    <row r="87" spans="1:21" ht="12.75" hidden="1">
      <c r="A87" s="70"/>
      <c r="B87" s="70"/>
      <c r="C87" s="73"/>
      <c r="D87" s="9" t="s">
        <v>0</v>
      </c>
      <c r="E87" s="10">
        <f t="shared" si="25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68"/>
      <c r="N87" s="64"/>
      <c r="O87" s="64"/>
      <c r="P87" s="64"/>
      <c r="Q87" s="64"/>
      <c r="R87" s="64"/>
      <c r="S87" s="64"/>
      <c r="T87" s="64"/>
      <c r="U87" s="89"/>
    </row>
    <row r="88" spans="1:21" ht="12.75" hidden="1">
      <c r="A88" s="70"/>
      <c r="B88" s="70"/>
      <c r="C88" s="73"/>
      <c r="D88" s="9" t="s">
        <v>1</v>
      </c>
      <c r="E88" s="10">
        <f t="shared" si="25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68"/>
      <c r="N88" s="64"/>
      <c r="O88" s="64"/>
      <c r="P88" s="64"/>
      <c r="Q88" s="64"/>
      <c r="R88" s="64"/>
      <c r="S88" s="64"/>
      <c r="T88" s="64"/>
      <c r="U88" s="89"/>
    </row>
    <row r="89" spans="1:21" ht="12.75" hidden="1">
      <c r="A89" s="70"/>
      <c r="B89" s="70"/>
      <c r="C89" s="74"/>
      <c r="D89" s="9" t="s">
        <v>3</v>
      </c>
      <c r="E89" s="10">
        <f t="shared" si="25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69"/>
      <c r="N89" s="65"/>
      <c r="O89" s="65"/>
      <c r="P89" s="65"/>
      <c r="Q89" s="65"/>
      <c r="R89" s="65"/>
      <c r="S89" s="65"/>
      <c r="T89" s="65"/>
      <c r="U89" s="90"/>
    </row>
    <row r="90" spans="1:21" ht="18" customHeight="1">
      <c r="A90" s="70" t="s">
        <v>10</v>
      </c>
      <c r="B90" s="71" t="s">
        <v>65</v>
      </c>
      <c r="C90" s="72" t="s">
        <v>79</v>
      </c>
      <c r="D90" s="7" t="s">
        <v>4</v>
      </c>
      <c r="E90" s="8">
        <f>E91+E92+E93+E94</f>
        <v>13460507.899999999</v>
      </c>
      <c r="F90" s="8">
        <f aca="true" t="shared" si="30" ref="F90:L90">F91+F92+F93+F94</f>
        <v>9912277.899999999</v>
      </c>
      <c r="G90" s="8">
        <f t="shared" si="30"/>
        <v>0</v>
      </c>
      <c r="H90" s="8">
        <f t="shared" si="30"/>
        <v>0</v>
      </c>
      <c r="I90" s="8">
        <f t="shared" si="30"/>
        <v>0</v>
      </c>
      <c r="J90" s="8">
        <f t="shared" si="30"/>
        <v>3058750</v>
      </c>
      <c r="K90" s="8">
        <f t="shared" si="30"/>
        <v>238640</v>
      </c>
      <c r="L90" s="8">
        <f t="shared" si="30"/>
        <v>250840</v>
      </c>
      <c r="M90" s="67" t="s">
        <v>49</v>
      </c>
      <c r="N90" s="63">
        <f>N95+N100+N105</f>
        <v>44</v>
      </c>
      <c r="O90" s="63" t="s">
        <v>60</v>
      </c>
      <c r="P90" s="63" t="s">
        <v>60</v>
      </c>
      <c r="Q90" s="63" t="s">
        <v>60</v>
      </c>
      <c r="R90" s="63">
        <f>R95+R100+R105</f>
        <v>35</v>
      </c>
      <c r="S90" s="63">
        <f>S95+S100+S105</f>
        <v>35</v>
      </c>
      <c r="T90" s="63">
        <f>T95+T100+T105</f>
        <v>35</v>
      </c>
      <c r="U90" s="67" t="s">
        <v>72</v>
      </c>
    </row>
    <row r="91" spans="1:21" ht="12.75">
      <c r="A91" s="70"/>
      <c r="B91" s="71"/>
      <c r="C91" s="73"/>
      <c r="D91" s="9" t="s">
        <v>2</v>
      </c>
      <c r="E91" s="10">
        <f>F91+G91+H91+I91+J91+K91+L91</f>
        <v>7798008.22</v>
      </c>
      <c r="F91" s="10">
        <f aca="true" t="shared" si="31" ref="F91:L94">F96+F101+F106</f>
        <v>4249778.22</v>
      </c>
      <c r="G91" s="10">
        <f t="shared" si="31"/>
        <v>0</v>
      </c>
      <c r="H91" s="10">
        <f t="shared" si="31"/>
        <v>0</v>
      </c>
      <c r="I91" s="10">
        <f t="shared" si="31"/>
        <v>0</v>
      </c>
      <c r="J91" s="10">
        <f t="shared" si="31"/>
        <v>3058750</v>
      </c>
      <c r="K91" s="10">
        <f t="shared" si="31"/>
        <v>238640</v>
      </c>
      <c r="L91" s="10">
        <f t="shared" si="31"/>
        <v>250840</v>
      </c>
      <c r="M91" s="68"/>
      <c r="N91" s="64"/>
      <c r="O91" s="65"/>
      <c r="P91" s="65"/>
      <c r="Q91" s="65"/>
      <c r="R91" s="64"/>
      <c r="S91" s="64"/>
      <c r="T91" s="64"/>
      <c r="U91" s="68"/>
    </row>
    <row r="92" spans="1:21" ht="15.75" customHeight="1">
      <c r="A92" s="70"/>
      <c r="B92" s="71"/>
      <c r="C92" s="73"/>
      <c r="D92" s="9" t="s">
        <v>0</v>
      </c>
      <c r="E92" s="10">
        <f aca="true" t="shared" si="32" ref="E92:E109">F92+G92+H92+I92+J92+K92+L92</f>
        <v>5662499.68</v>
      </c>
      <c r="F92" s="10">
        <f t="shared" si="31"/>
        <v>5662499.68</v>
      </c>
      <c r="G92" s="10">
        <f t="shared" si="31"/>
        <v>0</v>
      </c>
      <c r="H92" s="10">
        <f t="shared" si="31"/>
        <v>0</v>
      </c>
      <c r="I92" s="10">
        <f t="shared" si="31"/>
        <v>0</v>
      </c>
      <c r="J92" s="10">
        <f t="shared" si="31"/>
        <v>0</v>
      </c>
      <c r="K92" s="10">
        <f t="shared" si="31"/>
        <v>0</v>
      </c>
      <c r="L92" s="10">
        <f t="shared" si="31"/>
        <v>0</v>
      </c>
      <c r="M92" s="67" t="s">
        <v>59</v>
      </c>
      <c r="N92" s="63">
        <f>N95</f>
        <v>4</v>
      </c>
      <c r="O92" s="63" t="s">
        <v>60</v>
      </c>
      <c r="P92" s="63" t="s">
        <v>60</v>
      </c>
      <c r="Q92" s="63" t="s">
        <v>60</v>
      </c>
      <c r="R92" s="63" t="s">
        <v>60</v>
      </c>
      <c r="S92" s="63" t="s">
        <v>60</v>
      </c>
      <c r="T92" s="63" t="s">
        <v>60</v>
      </c>
      <c r="U92" s="68"/>
    </row>
    <row r="93" spans="1:21" ht="14.25" customHeight="1">
      <c r="A93" s="70"/>
      <c r="B93" s="71"/>
      <c r="C93" s="73"/>
      <c r="D93" s="9" t="s">
        <v>1</v>
      </c>
      <c r="E93" s="10">
        <f t="shared" si="32"/>
        <v>0</v>
      </c>
      <c r="F93" s="10">
        <f t="shared" si="31"/>
        <v>0</v>
      </c>
      <c r="G93" s="10">
        <f t="shared" si="31"/>
        <v>0</v>
      </c>
      <c r="H93" s="10">
        <f t="shared" si="31"/>
        <v>0</v>
      </c>
      <c r="I93" s="10">
        <f t="shared" si="31"/>
        <v>0</v>
      </c>
      <c r="J93" s="10">
        <f t="shared" si="31"/>
        <v>0</v>
      </c>
      <c r="K93" s="10">
        <f t="shared" si="31"/>
        <v>0</v>
      </c>
      <c r="L93" s="10">
        <f t="shared" si="31"/>
        <v>0</v>
      </c>
      <c r="M93" s="68"/>
      <c r="N93" s="64"/>
      <c r="O93" s="64"/>
      <c r="P93" s="64"/>
      <c r="Q93" s="64"/>
      <c r="R93" s="64"/>
      <c r="S93" s="64"/>
      <c r="T93" s="64"/>
      <c r="U93" s="68"/>
    </row>
    <row r="94" spans="1:21" ht="14.25" customHeight="1">
      <c r="A94" s="70"/>
      <c r="B94" s="71"/>
      <c r="C94" s="74"/>
      <c r="D94" s="9" t="s">
        <v>3</v>
      </c>
      <c r="E94" s="10">
        <f t="shared" si="32"/>
        <v>0</v>
      </c>
      <c r="F94" s="10">
        <f t="shared" si="31"/>
        <v>0</v>
      </c>
      <c r="G94" s="10">
        <f t="shared" si="31"/>
        <v>0</v>
      </c>
      <c r="H94" s="10">
        <f t="shared" si="31"/>
        <v>0</v>
      </c>
      <c r="I94" s="10">
        <f t="shared" si="31"/>
        <v>0</v>
      </c>
      <c r="J94" s="10">
        <f t="shared" si="31"/>
        <v>0</v>
      </c>
      <c r="K94" s="10">
        <f t="shared" si="31"/>
        <v>0</v>
      </c>
      <c r="L94" s="10">
        <f t="shared" si="31"/>
        <v>0</v>
      </c>
      <c r="M94" s="68"/>
      <c r="N94" s="64"/>
      <c r="O94" s="65"/>
      <c r="P94" s="65"/>
      <c r="Q94" s="65"/>
      <c r="R94" s="65"/>
      <c r="S94" s="65"/>
      <c r="T94" s="65"/>
      <c r="U94" s="69"/>
    </row>
    <row r="95" spans="1:21" ht="12.75" hidden="1">
      <c r="A95" s="70"/>
      <c r="B95" s="70" t="s">
        <v>12</v>
      </c>
      <c r="C95" s="72"/>
      <c r="D95" s="9" t="s">
        <v>4</v>
      </c>
      <c r="E95" s="10">
        <f t="shared" si="32"/>
        <v>8816706.87</v>
      </c>
      <c r="F95" s="10">
        <f aca="true" t="shared" si="33" ref="F95:L95">F96+F97+F98+F99</f>
        <v>8816706.87</v>
      </c>
      <c r="G95" s="10">
        <f t="shared" si="33"/>
        <v>0</v>
      </c>
      <c r="H95" s="10">
        <f t="shared" si="33"/>
        <v>0</v>
      </c>
      <c r="I95" s="10">
        <f t="shared" si="33"/>
        <v>0</v>
      </c>
      <c r="J95" s="10">
        <f t="shared" si="33"/>
        <v>0</v>
      </c>
      <c r="K95" s="10">
        <f t="shared" si="33"/>
        <v>0</v>
      </c>
      <c r="L95" s="10">
        <f t="shared" si="33"/>
        <v>0</v>
      </c>
      <c r="M95" s="67" t="s">
        <v>59</v>
      </c>
      <c r="N95" s="63">
        <v>4</v>
      </c>
      <c r="O95" s="63"/>
      <c r="P95" s="63"/>
      <c r="Q95" s="63"/>
      <c r="R95" s="63"/>
      <c r="S95" s="63"/>
      <c r="T95" s="63"/>
      <c r="U95" s="94" t="s">
        <v>25</v>
      </c>
    </row>
    <row r="96" spans="1:21" ht="12.75" hidden="1">
      <c r="A96" s="70"/>
      <c r="B96" s="70"/>
      <c r="C96" s="73"/>
      <c r="D96" s="9" t="s">
        <v>2</v>
      </c>
      <c r="E96" s="10">
        <f t="shared" si="32"/>
        <v>3154207.19</v>
      </c>
      <c r="F96" s="10">
        <f>1345750-103282+1911739.19</f>
        <v>3154207.19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68"/>
      <c r="N96" s="64"/>
      <c r="O96" s="64"/>
      <c r="P96" s="64"/>
      <c r="Q96" s="64"/>
      <c r="R96" s="64"/>
      <c r="S96" s="64"/>
      <c r="T96" s="64"/>
      <c r="U96" s="95"/>
    </row>
    <row r="97" spans="1:21" ht="12.75" hidden="1">
      <c r="A97" s="70"/>
      <c r="B97" s="70"/>
      <c r="C97" s="73"/>
      <c r="D97" s="9" t="s">
        <v>0</v>
      </c>
      <c r="E97" s="10">
        <f t="shared" si="32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68"/>
      <c r="N97" s="64"/>
      <c r="O97" s="64"/>
      <c r="P97" s="64"/>
      <c r="Q97" s="64"/>
      <c r="R97" s="64"/>
      <c r="S97" s="64"/>
      <c r="T97" s="64"/>
      <c r="U97" s="95"/>
    </row>
    <row r="98" spans="1:21" ht="12.75" hidden="1">
      <c r="A98" s="70"/>
      <c r="B98" s="70"/>
      <c r="C98" s="73"/>
      <c r="D98" s="9" t="s">
        <v>1</v>
      </c>
      <c r="E98" s="10">
        <f t="shared" si="32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68"/>
      <c r="N98" s="64"/>
      <c r="O98" s="64"/>
      <c r="P98" s="64"/>
      <c r="Q98" s="64"/>
      <c r="R98" s="64"/>
      <c r="S98" s="64"/>
      <c r="T98" s="64"/>
      <c r="U98" s="95"/>
    </row>
    <row r="99" spans="1:21" ht="12.75" hidden="1">
      <c r="A99" s="70"/>
      <c r="B99" s="70"/>
      <c r="C99" s="74"/>
      <c r="D99" s="9" t="s">
        <v>3</v>
      </c>
      <c r="E99" s="10">
        <f t="shared" si="32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69"/>
      <c r="N99" s="65"/>
      <c r="O99" s="65"/>
      <c r="P99" s="65"/>
      <c r="Q99" s="65"/>
      <c r="R99" s="65"/>
      <c r="S99" s="65"/>
      <c r="T99" s="65"/>
      <c r="U99" s="96"/>
    </row>
    <row r="100" spans="1:21" ht="12.75" hidden="1">
      <c r="A100" s="70"/>
      <c r="B100" s="70" t="s">
        <v>13</v>
      </c>
      <c r="C100" s="72"/>
      <c r="D100" s="9" t="s">
        <v>4</v>
      </c>
      <c r="E100" s="10">
        <f t="shared" si="32"/>
        <v>4465970.84</v>
      </c>
      <c r="F100" s="10">
        <f aca="true" t="shared" si="34" ref="F100:L100">F101+F102+F103+F104</f>
        <v>917740.84</v>
      </c>
      <c r="G100" s="10">
        <f t="shared" si="34"/>
        <v>0</v>
      </c>
      <c r="H100" s="10">
        <f t="shared" si="34"/>
        <v>0</v>
      </c>
      <c r="I100" s="10">
        <f t="shared" si="34"/>
        <v>0</v>
      </c>
      <c r="J100" s="10">
        <f t="shared" si="34"/>
        <v>3058750</v>
      </c>
      <c r="K100" s="10">
        <f t="shared" si="34"/>
        <v>238640</v>
      </c>
      <c r="L100" s="10">
        <f t="shared" si="34"/>
        <v>250840</v>
      </c>
      <c r="M100" s="67" t="s">
        <v>49</v>
      </c>
      <c r="N100" s="63">
        <v>35</v>
      </c>
      <c r="O100" s="63"/>
      <c r="P100" s="63"/>
      <c r="Q100" s="63"/>
      <c r="R100" s="63">
        <v>35</v>
      </c>
      <c r="S100" s="63">
        <v>35</v>
      </c>
      <c r="T100" s="63">
        <v>35</v>
      </c>
      <c r="U100" s="67" t="s">
        <v>22</v>
      </c>
    </row>
    <row r="101" spans="1:21" ht="12.75" hidden="1">
      <c r="A101" s="70"/>
      <c r="B101" s="70"/>
      <c r="C101" s="73"/>
      <c r="D101" s="9" t="s">
        <v>2</v>
      </c>
      <c r="E101" s="10">
        <f t="shared" si="32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68"/>
      <c r="N101" s="64"/>
      <c r="O101" s="64"/>
      <c r="P101" s="64"/>
      <c r="Q101" s="64"/>
      <c r="R101" s="64"/>
      <c r="S101" s="64"/>
      <c r="T101" s="64"/>
      <c r="U101" s="68"/>
    </row>
    <row r="102" spans="1:21" ht="12.75" hidden="1">
      <c r="A102" s="70"/>
      <c r="B102" s="70"/>
      <c r="C102" s="73"/>
      <c r="D102" s="9" t="s">
        <v>0</v>
      </c>
      <c r="E102" s="10">
        <f t="shared" si="32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68"/>
      <c r="N102" s="64"/>
      <c r="O102" s="64"/>
      <c r="P102" s="64"/>
      <c r="Q102" s="64"/>
      <c r="R102" s="64"/>
      <c r="S102" s="64"/>
      <c r="T102" s="64"/>
      <c r="U102" s="68"/>
    </row>
    <row r="103" spans="1:21" ht="12.75" hidden="1">
      <c r="A103" s="70"/>
      <c r="B103" s="70"/>
      <c r="C103" s="73"/>
      <c r="D103" s="9" t="s">
        <v>1</v>
      </c>
      <c r="E103" s="10">
        <f t="shared" si="32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68"/>
      <c r="N103" s="64"/>
      <c r="O103" s="64"/>
      <c r="P103" s="64"/>
      <c r="Q103" s="64"/>
      <c r="R103" s="64"/>
      <c r="S103" s="64"/>
      <c r="T103" s="64"/>
      <c r="U103" s="68"/>
    </row>
    <row r="104" spans="1:21" ht="12.75" hidden="1">
      <c r="A104" s="70"/>
      <c r="B104" s="70"/>
      <c r="C104" s="74"/>
      <c r="D104" s="9" t="s">
        <v>3</v>
      </c>
      <c r="E104" s="10">
        <f t="shared" si="32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69"/>
      <c r="N104" s="65"/>
      <c r="O104" s="65"/>
      <c r="P104" s="65"/>
      <c r="Q104" s="65"/>
      <c r="R104" s="65"/>
      <c r="S104" s="65"/>
      <c r="T104" s="65"/>
      <c r="U104" s="69"/>
    </row>
    <row r="105" spans="1:21" ht="12.75" hidden="1">
      <c r="A105" s="70"/>
      <c r="B105" s="70" t="s">
        <v>14</v>
      </c>
      <c r="C105" s="72"/>
      <c r="D105" s="9" t="s">
        <v>4</v>
      </c>
      <c r="E105" s="10">
        <f t="shared" si="32"/>
        <v>177830.19</v>
      </c>
      <c r="F105" s="10">
        <f aca="true" t="shared" si="35" ref="F105:L105">F106+F107+F108+F109</f>
        <v>177830.19</v>
      </c>
      <c r="G105" s="10">
        <f t="shared" si="35"/>
        <v>0</v>
      </c>
      <c r="H105" s="10">
        <f t="shared" si="35"/>
        <v>0</v>
      </c>
      <c r="I105" s="10">
        <f t="shared" si="35"/>
        <v>0</v>
      </c>
      <c r="J105" s="10">
        <f t="shared" si="35"/>
        <v>0</v>
      </c>
      <c r="K105" s="10">
        <f t="shared" si="35"/>
        <v>0</v>
      </c>
      <c r="L105" s="10">
        <f t="shared" si="35"/>
        <v>0</v>
      </c>
      <c r="M105" s="67" t="s">
        <v>49</v>
      </c>
      <c r="N105" s="63">
        <v>5</v>
      </c>
      <c r="O105" s="63"/>
      <c r="P105" s="63"/>
      <c r="Q105" s="63"/>
      <c r="R105" s="63"/>
      <c r="S105" s="63"/>
      <c r="T105" s="63"/>
      <c r="U105" s="67" t="s">
        <v>23</v>
      </c>
    </row>
    <row r="106" spans="1:21" ht="12.75" hidden="1">
      <c r="A106" s="70"/>
      <c r="B106" s="70"/>
      <c r="C106" s="73"/>
      <c r="D106" s="9" t="s">
        <v>2</v>
      </c>
      <c r="E106" s="10">
        <f t="shared" si="32"/>
        <v>177830.19</v>
      </c>
      <c r="F106" s="10">
        <v>177830.19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68"/>
      <c r="N106" s="64"/>
      <c r="O106" s="64"/>
      <c r="P106" s="64"/>
      <c r="Q106" s="64"/>
      <c r="R106" s="64"/>
      <c r="S106" s="64"/>
      <c r="T106" s="64"/>
      <c r="U106" s="68"/>
    </row>
    <row r="107" spans="1:21" ht="12.75" hidden="1">
      <c r="A107" s="70"/>
      <c r="B107" s="70"/>
      <c r="C107" s="73"/>
      <c r="D107" s="9" t="s">
        <v>0</v>
      </c>
      <c r="E107" s="10">
        <f t="shared" si="32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68"/>
      <c r="N107" s="64"/>
      <c r="O107" s="64"/>
      <c r="P107" s="64"/>
      <c r="Q107" s="64"/>
      <c r="R107" s="64"/>
      <c r="S107" s="64"/>
      <c r="T107" s="64"/>
      <c r="U107" s="68"/>
    </row>
    <row r="108" spans="1:21" ht="12.75" hidden="1">
      <c r="A108" s="70"/>
      <c r="B108" s="70"/>
      <c r="C108" s="73"/>
      <c r="D108" s="9" t="s">
        <v>1</v>
      </c>
      <c r="E108" s="10">
        <f t="shared" si="32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68"/>
      <c r="N108" s="64"/>
      <c r="O108" s="64"/>
      <c r="P108" s="64"/>
      <c r="Q108" s="64"/>
      <c r="R108" s="64"/>
      <c r="S108" s="64"/>
      <c r="T108" s="64"/>
      <c r="U108" s="68"/>
    </row>
    <row r="109" spans="1:21" ht="12.75" hidden="1">
      <c r="A109" s="70"/>
      <c r="B109" s="70"/>
      <c r="C109" s="74"/>
      <c r="D109" s="9" t="s">
        <v>3</v>
      </c>
      <c r="E109" s="10">
        <f t="shared" si="32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69"/>
      <c r="N109" s="65"/>
      <c r="O109" s="65"/>
      <c r="P109" s="65"/>
      <c r="Q109" s="65"/>
      <c r="R109" s="65"/>
      <c r="S109" s="65"/>
      <c r="T109" s="65"/>
      <c r="U109" s="69"/>
    </row>
    <row r="110" spans="1:21" ht="14.25" customHeight="1">
      <c r="A110" s="97" t="s">
        <v>11</v>
      </c>
      <c r="B110" s="99" t="s">
        <v>66</v>
      </c>
      <c r="C110" s="72" t="s">
        <v>79</v>
      </c>
      <c r="D110" s="7" t="s">
        <v>4</v>
      </c>
      <c r="E110" s="8">
        <f>E111+E112+E113+E114</f>
        <v>2376360</v>
      </c>
      <c r="F110" s="8">
        <f aca="true" t="shared" si="36" ref="F110:L110">F111+F112+F113+F114</f>
        <v>14400</v>
      </c>
      <c r="G110" s="8">
        <f t="shared" si="36"/>
        <v>0</v>
      </c>
      <c r="H110" s="8">
        <f t="shared" si="36"/>
        <v>0</v>
      </c>
      <c r="I110" s="8">
        <f t="shared" si="36"/>
        <v>0</v>
      </c>
      <c r="J110" s="8">
        <f t="shared" si="36"/>
        <v>1521040</v>
      </c>
      <c r="K110" s="8">
        <f t="shared" si="36"/>
        <v>420460</v>
      </c>
      <c r="L110" s="8">
        <f t="shared" si="36"/>
        <v>420460</v>
      </c>
      <c r="M110" s="67" t="s">
        <v>51</v>
      </c>
      <c r="N110" s="63">
        <f>N115+N120+N125</f>
        <v>2</v>
      </c>
      <c r="O110" s="63" t="s">
        <v>60</v>
      </c>
      <c r="P110" s="63" t="s">
        <v>60</v>
      </c>
      <c r="Q110" s="63" t="s">
        <v>60</v>
      </c>
      <c r="R110" s="63">
        <f>R115+R120+R125</f>
        <v>35</v>
      </c>
      <c r="S110" s="63">
        <f>S115+S120+S125</f>
        <v>35</v>
      </c>
      <c r="T110" s="63">
        <f>T115+T120+T125</f>
        <v>35</v>
      </c>
      <c r="U110" s="67" t="s">
        <v>83</v>
      </c>
    </row>
    <row r="111" spans="1:21" ht="14.25" customHeight="1">
      <c r="A111" s="98"/>
      <c r="B111" s="99"/>
      <c r="C111" s="73"/>
      <c r="D111" s="9" t="s">
        <v>2</v>
      </c>
      <c r="E111" s="10">
        <f>F111+G111+H111+I111+J111+K111+L111</f>
        <v>2376360</v>
      </c>
      <c r="F111" s="11">
        <f aca="true" t="shared" si="37" ref="F111:L111">F116+F121+F126</f>
        <v>14400</v>
      </c>
      <c r="G111" s="10">
        <f t="shared" si="37"/>
        <v>0</v>
      </c>
      <c r="H111" s="10">
        <f t="shared" si="37"/>
        <v>0</v>
      </c>
      <c r="I111" s="10">
        <f t="shared" si="37"/>
        <v>0</v>
      </c>
      <c r="J111" s="10">
        <f t="shared" si="37"/>
        <v>1521040</v>
      </c>
      <c r="K111" s="10">
        <f t="shared" si="37"/>
        <v>420460</v>
      </c>
      <c r="L111" s="10">
        <f t="shared" si="37"/>
        <v>420460</v>
      </c>
      <c r="M111" s="68"/>
      <c r="N111" s="64"/>
      <c r="O111" s="64"/>
      <c r="P111" s="64"/>
      <c r="Q111" s="64"/>
      <c r="R111" s="64"/>
      <c r="S111" s="64"/>
      <c r="T111" s="64"/>
      <c r="U111" s="68"/>
    </row>
    <row r="112" spans="1:21" ht="14.25" customHeight="1">
      <c r="A112" s="98"/>
      <c r="B112" s="99"/>
      <c r="C112" s="73"/>
      <c r="D112" s="9" t="s">
        <v>0</v>
      </c>
      <c r="E112" s="10">
        <f aca="true" t="shared" si="38" ref="E112:E129">F112+G112+H112+I112+J112+K112+L112</f>
        <v>0</v>
      </c>
      <c r="F112" s="11">
        <v>0</v>
      </c>
      <c r="G112" s="10">
        <f aca="true" t="shared" si="39" ref="G112:L112">G117+G122+G127</f>
        <v>0</v>
      </c>
      <c r="H112" s="10">
        <f t="shared" si="39"/>
        <v>0</v>
      </c>
      <c r="I112" s="10">
        <f t="shared" si="39"/>
        <v>0</v>
      </c>
      <c r="J112" s="10">
        <f t="shared" si="39"/>
        <v>0</v>
      </c>
      <c r="K112" s="10">
        <f t="shared" si="39"/>
        <v>0</v>
      </c>
      <c r="L112" s="10">
        <f t="shared" si="39"/>
        <v>0</v>
      </c>
      <c r="M112" s="68"/>
      <c r="N112" s="64"/>
      <c r="O112" s="64"/>
      <c r="P112" s="64"/>
      <c r="Q112" s="64"/>
      <c r="R112" s="64"/>
      <c r="S112" s="64"/>
      <c r="T112" s="64"/>
      <c r="U112" s="68"/>
    </row>
    <row r="113" spans="1:21" ht="14.25" customHeight="1">
      <c r="A113" s="98"/>
      <c r="B113" s="99"/>
      <c r="C113" s="73"/>
      <c r="D113" s="9" t="s">
        <v>1</v>
      </c>
      <c r="E113" s="10">
        <f t="shared" si="38"/>
        <v>0</v>
      </c>
      <c r="F113" s="11">
        <v>0</v>
      </c>
      <c r="G113" s="10">
        <f aca="true" t="shared" si="40" ref="G113:L113">G118+G123+G128</f>
        <v>0</v>
      </c>
      <c r="H113" s="10">
        <f t="shared" si="40"/>
        <v>0</v>
      </c>
      <c r="I113" s="10">
        <f t="shared" si="40"/>
        <v>0</v>
      </c>
      <c r="J113" s="10">
        <f t="shared" si="40"/>
        <v>0</v>
      </c>
      <c r="K113" s="10">
        <f t="shared" si="40"/>
        <v>0</v>
      </c>
      <c r="L113" s="10">
        <f t="shared" si="40"/>
        <v>0</v>
      </c>
      <c r="M113" s="68"/>
      <c r="N113" s="64"/>
      <c r="O113" s="64"/>
      <c r="P113" s="64"/>
      <c r="Q113" s="64"/>
      <c r="R113" s="64"/>
      <c r="S113" s="64"/>
      <c r="T113" s="64"/>
      <c r="U113" s="68"/>
    </row>
    <row r="114" spans="1:21" ht="14.25" customHeight="1">
      <c r="A114" s="98"/>
      <c r="B114" s="99"/>
      <c r="C114" s="74"/>
      <c r="D114" s="9" t="s">
        <v>3</v>
      </c>
      <c r="E114" s="10">
        <f t="shared" si="38"/>
        <v>0</v>
      </c>
      <c r="F114" s="11">
        <v>0</v>
      </c>
      <c r="G114" s="10">
        <f aca="true" t="shared" si="41" ref="G114:L114">G119+G124+G129</f>
        <v>0</v>
      </c>
      <c r="H114" s="10">
        <f t="shared" si="41"/>
        <v>0</v>
      </c>
      <c r="I114" s="10">
        <f t="shared" si="41"/>
        <v>0</v>
      </c>
      <c r="J114" s="10">
        <f t="shared" si="41"/>
        <v>0</v>
      </c>
      <c r="K114" s="10">
        <f t="shared" si="41"/>
        <v>0</v>
      </c>
      <c r="L114" s="10">
        <f t="shared" si="41"/>
        <v>0</v>
      </c>
      <c r="M114" s="69"/>
      <c r="N114" s="65"/>
      <c r="O114" s="65"/>
      <c r="P114" s="65"/>
      <c r="Q114" s="65"/>
      <c r="R114" s="65"/>
      <c r="S114" s="65"/>
      <c r="T114" s="65"/>
      <c r="U114" s="69"/>
    </row>
    <row r="115" spans="1:21" ht="12.75" hidden="1">
      <c r="A115" s="70"/>
      <c r="B115" s="70" t="s">
        <v>12</v>
      </c>
      <c r="C115" s="72"/>
      <c r="D115" s="9" t="s">
        <v>4</v>
      </c>
      <c r="E115" s="10">
        <f t="shared" si="38"/>
        <v>0</v>
      </c>
      <c r="F115" s="10">
        <f aca="true" t="shared" si="42" ref="F115:L115">F116+F117+F118+F119</f>
        <v>0</v>
      </c>
      <c r="G115" s="10">
        <f t="shared" si="42"/>
        <v>0</v>
      </c>
      <c r="H115" s="10">
        <f t="shared" si="42"/>
        <v>0</v>
      </c>
      <c r="I115" s="10">
        <f t="shared" si="42"/>
        <v>0</v>
      </c>
      <c r="J115" s="10">
        <f t="shared" si="42"/>
        <v>0</v>
      </c>
      <c r="K115" s="10">
        <f t="shared" si="42"/>
        <v>0</v>
      </c>
      <c r="L115" s="10">
        <f t="shared" si="42"/>
        <v>0</v>
      </c>
      <c r="M115" s="67"/>
      <c r="N115" s="63"/>
      <c r="O115" s="63"/>
      <c r="P115" s="63"/>
      <c r="Q115" s="63"/>
      <c r="R115" s="63"/>
      <c r="S115" s="63"/>
      <c r="T115" s="63"/>
      <c r="U115" s="91"/>
    </row>
    <row r="116" spans="1:21" ht="12.75" hidden="1">
      <c r="A116" s="70"/>
      <c r="B116" s="70"/>
      <c r="C116" s="73"/>
      <c r="D116" s="9" t="s">
        <v>2</v>
      </c>
      <c r="E116" s="10">
        <f t="shared" si="38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68"/>
      <c r="N116" s="64"/>
      <c r="O116" s="64"/>
      <c r="P116" s="64"/>
      <c r="Q116" s="64"/>
      <c r="R116" s="64"/>
      <c r="S116" s="64"/>
      <c r="T116" s="64"/>
      <c r="U116" s="92"/>
    </row>
    <row r="117" spans="1:21" ht="12.75" hidden="1">
      <c r="A117" s="70"/>
      <c r="B117" s="70"/>
      <c r="C117" s="73"/>
      <c r="D117" s="9" t="s">
        <v>0</v>
      </c>
      <c r="E117" s="10">
        <f t="shared" si="38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68"/>
      <c r="N117" s="64"/>
      <c r="O117" s="64"/>
      <c r="P117" s="64"/>
      <c r="Q117" s="64"/>
      <c r="R117" s="64"/>
      <c r="S117" s="64"/>
      <c r="T117" s="64"/>
      <c r="U117" s="92"/>
    </row>
    <row r="118" spans="1:21" ht="12.75" hidden="1">
      <c r="A118" s="70"/>
      <c r="B118" s="70"/>
      <c r="C118" s="73"/>
      <c r="D118" s="9" t="s">
        <v>1</v>
      </c>
      <c r="E118" s="10">
        <f t="shared" si="38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68"/>
      <c r="N118" s="64"/>
      <c r="O118" s="64"/>
      <c r="P118" s="64"/>
      <c r="Q118" s="64"/>
      <c r="R118" s="64"/>
      <c r="S118" s="64"/>
      <c r="T118" s="64"/>
      <c r="U118" s="92"/>
    </row>
    <row r="119" spans="1:21" ht="12.75" hidden="1">
      <c r="A119" s="70"/>
      <c r="B119" s="70"/>
      <c r="C119" s="74"/>
      <c r="D119" s="9" t="s">
        <v>3</v>
      </c>
      <c r="E119" s="10">
        <f t="shared" si="38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69"/>
      <c r="N119" s="65"/>
      <c r="O119" s="65"/>
      <c r="P119" s="65"/>
      <c r="Q119" s="65"/>
      <c r="R119" s="65"/>
      <c r="S119" s="65"/>
      <c r="T119" s="65"/>
      <c r="U119" s="93"/>
    </row>
    <row r="120" spans="1:21" ht="12.75" hidden="1">
      <c r="A120" s="70"/>
      <c r="B120" s="70" t="s">
        <v>13</v>
      </c>
      <c r="C120" s="72"/>
      <c r="D120" s="9" t="s">
        <v>4</v>
      </c>
      <c r="E120" s="10">
        <f t="shared" si="38"/>
        <v>2361960</v>
      </c>
      <c r="F120" s="10">
        <f aca="true" t="shared" si="43" ref="F120:L120">F121+F122+F123+F124</f>
        <v>0</v>
      </c>
      <c r="G120" s="10">
        <f t="shared" si="43"/>
        <v>0</v>
      </c>
      <c r="H120" s="10">
        <f t="shared" si="43"/>
        <v>0</v>
      </c>
      <c r="I120" s="10">
        <f t="shared" si="43"/>
        <v>0</v>
      </c>
      <c r="J120" s="10">
        <f t="shared" si="43"/>
        <v>1521040</v>
      </c>
      <c r="K120" s="10">
        <f t="shared" si="43"/>
        <v>420460</v>
      </c>
      <c r="L120" s="10">
        <f t="shared" si="43"/>
        <v>420460</v>
      </c>
      <c r="M120" s="67"/>
      <c r="N120" s="63"/>
      <c r="O120" s="63"/>
      <c r="P120" s="63"/>
      <c r="Q120" s="63"/>
      <c r="R120" s="63">
        <v>35</v>
      </c>
      <c r="S120" s="63">
        <v>35</v>
      </c>
      <c r="T120" s="63">
        <v>35</v>
      </c>
      <c r="U120" s="91"/>
    </row>
    <row r="121" spans="1:21" ht="12.75" hidden="1">
      <c r="A121" s="70"/>
      <c r="B121" s="70"/>
      <c r="C121" s="73"/>
      <c r="D121" s="9" t="s">
        <v>2</v>
      </c>
      <c r="E121" s="10">
        <f t="shared" si="38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68"/>
      <c r="N121" s="64"/>
      <c r="O121" s="64"/>
      <c r="P121" s="64"/>
      <c r="Q121" s="64"/>
      <c r="R121" s="64"/>
      <c r="S121" s="64"/>
      <c r="T121" s="64"/>
      <c r="U121" s="92"/>
    </row>
    <row r="122" spans="1:21" ht="12.75" hidden="1">
      <c r="A122" s="70"/>
      <c r="B122" s="70"/>
      <c r="C122" s="73"/>
      <c r="D122" s="9" t="s">
        <v>0</v>
      </c>
      <c r="E122" s="10">
        <f t="shared" si="38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68"/>
      <c r="N122" s="64"/>
      <c r="O122" s="64"/>
      <c r="P122" s="64"/>
      <c r="Q122" s="64"/>
      <c r="R122" s="64"/>
      <c r="S122" s="64"/>
      <c r="T122" s="64"/>
      <c r="U122" s="92"/>
    </row>
    <row r="123" spans="1:21" ht="12.75" hidden="1">
      <c r="A123" s="70"/>
      <c r="B123" s="70"/>
      <c r="C123" s="73"/>
      <c r="D123" s="9" t="s">
        <v>1</v>
      </c>
      <c r="E123" s="10">
        <f t="shared" si="38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68"/>
      <c r="N123" s="64"/>
      <c r="O123" s="64"/>
      <c r="P123" s="64"/>
      <c r="Q123" s="64"/>
      <c r="R123" s="64"/>
      <c r="S123" s="64"/>
      <c r="T123" s="64"/>
      <c r="U123" s="92"/>
    </row>
    <row r="124" spans="1:21" ht="12.75" hidden="1">
      <c r="A124" s="70"/>
      <c r="B124" s="70"/>
      <c r="C124" s="74"/>
      <c r="D124" s="9" t="s">
        <v>3</v>
      </c>
      <c r="E124" s="10">
        <f t="shared" si="38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69"/>
      <c r="N124" s="65"/>
      <c r="O124" s="65"/>
      <c r="P124" s="65"/>
      <c r="Q124" s="65"/>
      <c r="R124" s="65"/>
      <c r="S124" s="65"/>
      <c r="T124" s="65"/>
      <c r="U124" s="93"/>
    </row>
    <row r="125" spans="1:21" ht="12.75" hidden="1">
      <c r="A125" s="70"/>
      <c r="B125" s="70" t="s">
        <v>14</v>
      </c>
      <c r="C125" s="72"/>
      <c r="D125" s="9" t="s">
        <v>4</v>
      </c>
      <c r="E125" s="10">
        <f t="shared" si="38"/>
        <v>14400</v>
      </c>
      <c r="F125" s="10">
        <f aca="true" t="shared" si="44" ref="F125:L125">F126+F127+F128+F129</f>
        <v>14400</v>
      </c>
      <c r="G125" s="10">
        <f t="shared" si="44"/>
        <v>0</v>
      </c>
      <c r="H125" s="10">
        <f t="shared" si="44"/>
        <v>0</v>
      </c>
      <c r="I125" s="10">
        <f t="shared" si="44"/>
        <v>0</v>
      </c>
      <c r="J125" s="10">
        <f t="shared" si="44"/>
        <v>0</v>
      </c>
      <c r="K125" s="10">
        <f t="shared" si="44"/>
        <v>0</v>
      </c>
      <c r="L125" s="10">
        <f t="shared" si="44"/>
        <v>0</v>
      </c>
      <c r="M125" s="67" t="s">
        <v>51</v>
      </c>
      <c r="N125" s="63">
        <v>2</v>
      </c>
      <c r="O125" s="63"/>
      <c r="P125" s="63"/>
      <c r="Q125" s="63"/>
      <c r="R125" s="63"/>
      <c r="S125" s="63"/>
      <c r="T125" s="63"/>
      <c r="U125" s="67" t="s">
        <v>23</v>
      </c>
    </row>
    <row r="126" spans="1:21" ht="12.75" hidden="1">
      <c r="A126" s="70"/>
      <c r="B126" s="70"/>
      <c r="C126" s="73"/>
      <c r="D126" s="9" t="s">
        <v>2</v>
      </c>
      <c r="E126" s="10">
        <f t="shared" si="38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68"/>
      <c r="N126" s="64"/>
      <c r="O126" s="64"/>
      <c r="P126" s="64"/>
      <c r="Q126" s="64"/>
      <c r="R126" s="64"/>
      <c r="S126" s="64"/>
      <c r="T126" s="64"/>
      <c r="U126" s="68"/>
    </row>
    <row r="127" spans="1:21" ht="12.75" hidden="1">
      <c r="A127" s="70"/>
      <c r="B127" s="70"/>
      <c r="C127" s="73"/>
      <c r="D127" s="9" t="s">
        <v>0</v>
      </c>
      <c r="E127" s="10">
        <f t="shared" si="38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68"/>
      <c r="N127" s="64"/>
      <c r="O127" s="64"/>
      <c r="P127" s="64"/>
      <c r="Q127" s="64"/>
      <c r="R127" s="64"/>
      <c r="S127" s="64"/>
      <c r="T127" s="64"/>
      <c r="U127" s="68"/>
    </row>
    <row r="128" spans="1:21" ht="12.75" hidden="1">
      <c r="A128" s="70"/>
      <c r="B128" s="70"/>
      <c r="C128" s="73"/>
      <c r="D128" s="9" t="s">
        <v>1</v>
      </c>
      <c r="E128" s="10">
        <f t="shared" si="38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68"/>
      <c r="N128" s="64"/>
      <c r="O128" s="64"/>
      <c r="P128" s="64"/>
      <c r="Q128" s="64"/>
      <c r="R128" s="64"/>
      <c r="S128" s="64"/>
      <c r="T128" s="64"/>
      <c r="U128" s="68"/>
    </row>
    <row r="129" spans="1:21" ht="12.75" hidden="1">
      <c r="A129" s="70"/>
      <c r="B129" s="70"/>
      <c r="C129" s="74"/>
      <c r="D129" s="9" t="s">
        <v>3</v>
      </c>
      <c r="E129" s="10">
        <f t="shared" si="38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69"/>
      <c r="N129" s="65"/>
      <c r="O129" s="65"/>
      <c r="P129" s="65"/>
      <c r="Q129" s="65"/>
      <c r="R129" s="65"/>
      <c r="S129" s="65"/>
      <c r="T129" s="65"/>
      <c r="U129" s="69"/>
    </row>
    <row r="130" spans="1:21" ht="27" customHeight="1">
      <c r="A130" s="97" t="s">
        <v>15</v>
      </c>
      <c r="B130" s="99" t="s">
        <v>67</v>
      </c>
      <c r="C130" s="72">
        <v>2014</v>
      </c>
      <c r="D130" s="7" t="s">
        <v>4</v>
      </c>
      <c r="E130" s="8">
        <f>E131+E132+E133+E134</f>
        <v>200000</v>
      </c>
      <c r="F130" s="8">
        <f aca="true" t="shared" si="45" ref="F130:L130">F131+F132+F133+F134</f>
        <v>200000</v>
      </c>
      <c r="G130" s="8">
        <f t="shared" si="45"/>
        <v>0</v>
      </c>
      <c r="H130" s="8">
        <f t="shared" si="45"/>
        <v>0</v>
      </c>
      <c r="I130" s="8">
        <f t="shared" si="45"/>
        <v>0</v>
      </c>
      <c r="J130" s="8">
        <f t="shared" si="45"/>
        <v>0</v>
      </c>
      <c r="K130" s="8">
        <f t="shared" si="45"/>
        <v>0</v>
      </c>
      <c r="L130" s="8">
        <f t="shared" si="45"/>
        <v>0</v>
      </c>
      <c r="M130" s="67" t="s">
        <v>52</v>
      </c>
      <c r="N130" s="63">
        <f>N135</f>
        <v>2</v>
      </c>
      <c r="O130" s="63" t="s">
        <v>60</v>
      </c>
      <c r="P130" s="63" t="s">
        <v>60</v>
      </c>
      <c r="Q130" s="63" t="s">
        <v>60</v>
      </c>
      <c r="R130" s="63" t="s">
        <v>60</v>
      </c>
      <c r="S130" s="63" t="s">
        <v>60</v>
      </c>
      <c r="T130" s="63" t="s">
        <v>60</v>
      </c>
      <c r="U130" s="67" t="s">
        <v>73</v>
      </c>
    </row>
    <row r="131" spans="1:21" ht="12.75">
      <c r="A131" s="98"/>
      <c r="B131" s="99"/>
      <c r="C131" s="73"/>
      <c r="D131" s="9" t="s">
        <v>2</v>
      </c>
      <c r="E131" s="10">
        <f>F131+G131+H131+I131+J131+K131+L131</f>
        <v>200000</v>
      </c>
      <c r="F131" s="11">
        <f>F136</f>
        <v>200000</v>
      </c>
      <c r="G131" s="11">
        <f aca="true" t="shared" si="46" ref="G131:L131">G136</f>
        <v>0</v>
      </c>
      <c r="H131" s="11">
        <f t="shared" si="46"/>
        <v>0</v>
      </c>
      <c r="I131" s="11">
        <f t="shared" si="46"/>
        <v>0</v>
      </c>
      <c r="J131" s="11">
        <f t="shared" si="46"/>
        <v>0</v>
      </c>
      <c r="K131" s="11">
        <f t="shared" si="46"/>
        <v>0</v>
      </c>
      <c r="L131" s="11">
        <f t="shared" si="46"/>
        <v>0</v>
      </c>
      <c r="M131" s="68"/>
      <c r="N131" s="64"/>
      <c r="O131" s="64"/>
      <c r="P131" s="64"/>
      <c r="Q131" s="64"/>
      <c r="R131" s="64"/>
      <c r="S131" s="64"/>
      <c r="T131" s="64"/>
      <c r="U131" s="68"/>
    </row>
    <row r="132" spans="1:21" ht="15" customHeight="1">
      <c r="A132" s="98"/>
      <c r="B132" s="99"/>
      <c r="C132" s="73"/>
      <c r="D132" s="9" t="s">
        <v>0</v>
      </c>
      <c r="E132" s="10">
        <f aca="true" t="shared" si="47" ref="E132:E139">F132+G132+H132+I132+J132+K132+L132</f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68"/>
      <c r="N132" s="64"/>
      <c r="O132" s="64"/>
      <c r="P132" s="64"/>
      <c r="Q132" s="64"/>
      <c r="R132" s="64"/>
      <c r="S132" s="64"/>
      <c r="T132" s="64"/>
      <c r="U132" s="68"/>
    </row>
    <row r="133" spans="1:21" ht="14.25" customHeight="1">
      <c r="A133" s="98"/>
      <c r="B133" s="99"/>
      <c r="C133" s="73"/>
      <c r="D133" s="9" t="s">
        <v>1</v>
      </c>
      <c r="E133" s="10">
        <f t="shared" si="47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68"/>
      <c r="N133" s="64"/>
      <c r="O133" s="64"/>
      <c r="P133" s="64"/>
      <c r="Q133" s="64"/>
      <c r="R133" s="64"/>
      <c r="S133" s="64"/>
      <c r="T133" s="64"/>
      <c r="U133" s="68"/>
    </row>
    <row r="134" spans="1:21" ht="14.25" customHeight="1">
      <c r="A134" s="98"/>
      <c r="B134" s="99"/>
      <c r="C134" s="74"/>
      <c r="D134" s="9" t="s">
        <v>3</v>
      </c>
      <c r="E134" s="10">
        <f t="shared" si="47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69"/>
      <c r="N134" s="65"/>
      <c r="O134" s="65"/>
      <c r="P134" s="65"/>
      <c r="Q134" s="65"/>
      <c r="R134" s="65"/>
      <c r="S134" s="65"/>
      <c r="T134" s="65"/>
      <c r="U134" s="69"/>
    </row>
    <row r="135" spans="1:21" ht="12.75" hidden="1">
      <c r="A135" s="70"/>
      <c r="B135" s="70" t="s">
        <v>14</v>
      </c>
      <c r="C135" s="72"/>
      <c r="D135" s="9" t="s">
        <v>4</v>
      </c>
      <c r="E135" s="10">
        <f t="shared" si="47"/>
        <v>200000</v>
      </c>
      <c r="F135" s="10">
        <f aca="true" t="shared" si="48" ref="F135:L135">F136+F137+F138+F139</f>
        <v>200000</v>
      </c>
      <c r="G135" s="10">
        <f t="shared" si="48"/>
        <v>0</v>
      </c>
      <c r="H135" s="10">
        <f t="shared" si="48"/>
        <v>0</v>
      </c>
      <c r="I135" s="10">
        <f t="shared" si="48"/>
        <v>0</v>
      </c>
      <c r="J135" s="10">
        <f t="shared" si="48"/>
        <v>0</v>
      </c>
      <c r="K135" s="10">
        <f t="shared" si="48"/>
        <v>0</v>
      </c>
      <c r="L135" s="10">
        <f t="shared" si="48"/>
        <v>0</v>
      </c>
      <c r="M135" s="67" t="s">
        <v>52</v>
      </c>
      <c r="N135" s="63">
        <v>2</v>
      </c>
      <c r="O135" s="63"/>
      <c r="P135" s="63"/>
      <c r="Q135" s="63"/>
      <c r="R135" s="63"/>
      <c r="S135" s="63"/>
      <c r="T135" s="63"/>
      <c r="U135" s="91"/>
    </row>
    <row r="136" spans="1:21" ht="12.75" hidden="1">
      <c r="A136" s="70"/>
      <c r="B136" s="70"/>
      <c r="C136" s="73"/>
      <c r="D136" s="9" t="s">
        <v>2</v>
      </c>
      <c r="E136" s="10">
        <f t="shared" si="47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68"/>
      <c r="N136" s="64"/>
      <c r="O136" s="64"/>
      <c r="P136" s="64"/>
      <c r="Q136" s="64"/>
      <c r="R136" s="64"/>
      <c r="S136" s="64"/>
      <c r="T136" s="64"/>
      <c r="U136" s="92"/>
    </row>
    <row r="137" spans="1:21" ht="12.75" hidden="1">
      <c r="A137" s="70"/>
      <c r="B137" s="70"/>
      <c r="C137" s="73"/>
      <c r="D137" s="9" t="s">
        <v>0</v>
      </c>
      <c r="E137" s="10">
        <f t="shared" si="47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68"/>
      <c r="N137" s="64"/>
      <c r="O137" s="64"/>
      <c r="P137" s="64"/>
      <c r="Q137" s="64"/>
      <c r="R137" s="64"/>
      <c r="S137" s="64"/>
      <c r="T137" s="64"/>
      <c r="U137" s="92"/>
    </row>
    <row r="138" spans="1:21" ht="12.75" hidden="1">
      <c r="A138" s="70"/>
      <c r="B138" s="70"/>
      <c r="C138" s="73"/>
      <c r="D138" s="9" t="s">
        <v>1</v>
      </c>
      <c r="E138" s="10">
        <f t="shared" si="47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68"/>
      <c r="N138" s="64"/>
      <c r="O138" s="64"/>
      <c r="P138" s="64"/>
      <c r="Q138" s="64"/>
      <c r="R138" s="64"/>
      <c r="S138" s="64"/>
      <c r="T138" s="64"/>
      <c r="U138" s="92"/>
    </row>
    <row r="139" spans="1:21" ht="12.75" hidden="1">
      <c r="A139" s="70"/>
      <c r="B139" s="70"/>
      <c r="C139" s="74"/>
      <c r="D139" s="9" t="s">
        <v>3</v>
      </c>
      <c r="E139" s="10">
        <f t="shared" si="47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69"/>
      <c r="N139" s="65"/>
      <c r="O139" s="65"/>
      <c r="P139" s="65"/>
      <c r="Q139" s="65"/>
      <c r="R139" s="65"/>
      <c r="S139" s="65"/>
      <c r="T139" s="65"/>
      <c r="U139" s="93"/>
    </row>
    <row r="140" spans="1:21" ht="27" customHeight="1">
      <c r="A140" s="97" t="s">
        <v>46</v>
      </c>
      <c r="B140" s="99" t="s">
        <v>68</v>
      </c>
      <c r="C140" s="72" t="s">
        <v>80</v>
      </c>
      <c r="D140" s="7" t="s">
        <v>4</v>
      </c>
      <c r="E140" s="8">
        <f>E141+E142+E143+E144</f>
        <v>8032724.03</v>
      </c>
      <c r="F140" s="8">
        <f aca="true" t="shared" si="49" ref="F140:L140">F141+F142+F143+F144</f>
        <v>1401934.03</v>
      </c>
      <c r="G140" s="8">
        <f t="shared" si="49"/>
        <v>801010</v>
      </c>
      <c r="H140" s="8">
        <f t="shared" si="49"/>
        <v>1214540</v>
      </c>
      <c r="I140" s="8">
        <f t="shared" si="49"/>
        <v>1153810</v>
      </c>
      <c r="J140" s="8">
        <f t="shared" si="49"/>
        <v>1153810</v>
      </c>
      <c r="K140" s="8">
        <f t="shared" si="49"/>
        <v>1153810</v>
      </c>
      <c r="L140" s="8">
        <f t="shared" si="49"/>
        <v>1153810</v>
      </c>
      <c r="M140" s="67" t="s">
        <v>53</v>
      </c>
      <c r="N140" s="63">
        <f>N145</f>
        <v>25</v>
      </c>
      <c r="O140" s="63">
        <v>15</v>
      </c>
      <c r="P140" s="63">
        <v>25</v>
      </c>
      <c r="Q140" s="63">
        <v>25</v>
      </c>
      <c r="R140" s="63">
        <v>25</v>
      </c>
      <c r="S140" s="63">
        <v>25</v>
      </c>
      <c r="T140" s="63">
        <v>25</v>
      </c>
      <c r="U140" s="67" t="s">
        <v>75</v>
      </c>
    </row>
    <row r="141" spans="1:21" ht="12.75">
      <c r="A141" s="98"/>
      <c r="B141" s="99"/>
      <c r="C141" s="73"/>
      <c r="D141" s="9" t="s">
        <v>2</v>
      </c>
      <c r="E141" s="10">
        <f>F141+G141+H141+I141+J141+K141+L141</f>
        <v>8032724.03</v>
      </c>
      <c r="F141" s="11">
        <f aca="true" t="shared" si="50" ref="F141:L141">F146</f>
        <v>1401934.03</v>
      </c>
      <c r="G141" s="11">
        <f t="shared" si="50"/>
        <v>801010</v>
      </c>
      <c r="H141" s="11">
        <f t="shared" si="50"/>
        <v>1214540</v>
      </c>
      <c r="I141" s="11">
        <f t="shared" si="50"/>
        <v>1153810</v>
      </c>
      <c r="J141" s="11">
        <f t="shared" si="50"/>
        <v>1153810</v>
      </c>
      <c r="K141" s="11">
        <f t="shared" si="50"/>
        <v>1153810</v>
      </c>
      <c r="L141" s="11">
        <f t="shared" si="50"/>
        <v>1153810</v>
      </c>
      <c r="M141" s="68"/>
      <c r="N141" s="64"/>
      <c r="O141" s="64"/>
      <c r="P141" s="64"/>
      <c r="Q141" s="64"/>
      <c r="R141" s="64"/>
      <c r="S141" s="64"/>
      <c r="T141" s="64"/>
      <c r="U141" s="68"/>
    </row>
    <row r="142" spans="1:21" ht="15" customHeight="1">
      <c r="A142" s="98"/>
      <c r="B142" s="99"/>
      <c r="C142" s="73"/>
      <c r="D142" s="9" t="s">
        <v>0</v>
      </c>
      <c r="E142" s="10">
        <f aca="true" t="shared" si="51" ref="E142:E149">F142+G142+H142+I142+J142+K142+L142</f>
        <v>0</v>
      </c>
      <c r="F142" s="11">
        <f>F147</f>
        <v>0</v>
      </c>
      <c r="G142" s="11">
        <f aca="true" t="shared" si="52" ref="G142:L142">G147</f>
        <v>0</v>
      </c>
      <c r="H142" s="11">
        <f t="shared" si="52"/>
        <v>0</v>
      </c>
      <c r="I142" s="11">
        <f t="shared" si="52"/>
        <v>0</v>
      </c>
      <c r="J142" s="11">
        <f t="shared" si="52"/>
        <v>0</v>
      </c>
      <c r="K142" s="11">
        <f t="shared" si="52"/>
        <v>0</v>
      </c>
      <c r="L142" s="11">
        <f t="shared" si="52"/>
        <v>0</v>
      </c>
      <c r="M142" s="68"/>
      <c r="N142" s="64"/>
      <c r="O142" s="64"/>
      <c r="P142" s="64"/>
      <c r="Q142" s="64"/>
      <c r="R142" s="64"/>
      <c r="S142" s="64"/>
      <c r="T142" s="64"/>
      <c r="U142" s="68"/>
    </row>
    <row r="143" spans="1:21" ht="14.25" customHeight="1">
      <c r="A143" s="98"/>
      <c r="B143" s="99"/>
      <c r="C143" s="73"/>
      <c r="D143" s="9" t="s">
        <v>1</v>
      </c>
      <c r="E143" s="10">
        <f t="shared" si="51"/>
        <v>0</v>
      </c>
      <c r="F143" s="11">
        <f aca="true" t="shared" si="53" ref="F143:L143">F148</f>
        <v>0</v>
      </c>
      <c r="G143" s="11">
        <f t="shared" si="53"/>
        <v>0</v>
      </c>
      <c r="H143" s="11">
        <f t="shared" si="53"/>
        <v>0</v>
      </c>
      <c r="I143" s="11">
        <f t="shared" si="53"/>
        <v>0</v>
      </c>
      <c r="J143" s="11">
        <f t="shared" si="53"/>
        <v>0</v>
      </c>
      <c r="K143" s="11">
        <f t="shared" si="53"/>
        <v>0</v>
      </c>
      <c r="L143" s="11">
        <f t="shared" si="53"/>
        <v>0</v>
      </c>
      <c r="M143" s="68"/>
      <c r="N143" s="64"/>
      <c r="O143" s="64"/>
      <c r="P143" s="64"/>
      <c r="Q143" s="64"/>
      <c r="R143" s="64"/>
      <c r="S143" s="64"/>
      <c r="T143" s="64"/>
      <c r="U143" s="68"/>
    </row>
    <row r="144" spans="1:21" ht="14.25" customHeight="1">
      <c r="A144" s="98"/>
      <c r="B144" s="99"/>
      <c r="C144" s="74"/>
      <c r="D144" s="9" t="s">
        <v>3</v>
      </c>
      <c r="E144" s="10">
        <f t="shared" si="51"/>
        <v>0</v>
      </c>
      <c r="F144" s="11">
        <f aca="true" t="shared" si="54" ref="F144:L144">F149</f>
        <v>0</v>
      </c>
      <c r="G144" s="11">
        <f t="shared" si="54"/>
        <v>0</v>
      </c>
      <c r="H144" s="11">
        <f t="shared" si="54"/>
        <v>0</v>
      </c>
      <c r="I144" s="11">
        <f t="shared" si="54"/>
        <v>0</v>
      </c>
      <c r="J144" s="11">
        <f t="shared" si="54"/>
        <v>0</v>
      </c>
      <c r="K144" s="11">
        <f t="shared" si="54"/>
        <v>0</v>
      </c>
      <c r="L144" s="11">
        <f t="shared" si="54"/>
        <v>0</v>
      </c>
      <c r="M144" s="69"/>
      <c r="N144" s="65"/>
      <c r="O144" s="65"/>
      <c r="P144" s="65"/>
      <c r="Q144" s="65"/>
      <c r="R144" s="65"/>
      <c r="S144" s="65"/>
      <c r="T144" s="65"/>
      <c r="U144" s="69"/>
    </row>
    <row r="145" spans="1:21" ht="12.75" hidden="1">
      <c r="A145" s="70"/>
      <c r="B145" s="70" t="s">
        <v>12</v>
      </c>
      <c r="C145" s="72"/>
      <c r="D145" s="9" t="s">
        <v>4</v>
      </c>
      <c r="E145" s="10">
        <f t="shared" si="51"/>
        <v>8032724.03</v>
      </c>
      <c r="F145" s="10">
        <f>F146+F147+F148+F149</f>
        <v>1401934.03</v>
      </c>
      <c r="G145" s="10">
        <f aca="true" t="shared" si="55" ref="G145:L145">G146+G147+G148+G149</f>
        <v>801010</v>
      </c>
      <c r="H145" s="10">
        <f t="shared" si="55"/>
        <v>1214540</v>
      </c>
      <c r="I145" s="10">
        <f t="shared" si="55"/>
        <v>1153810</v>
      </c>
      <c r="J145" s="10">
        <f t="shared" si="55"/>
        <v>1153810</v>
      </c>
      <c r="K145" s="10">
        <f t="shared" si="55"/>
        <v>1153810</v>
      </c>
      <c r="L145" s="10">
        <f t="shared" si="55"/>
        <v>1153810</v>
      </c>
      <c r="M145" s="67" t="s">
        <v>53</v>
      </c>
      <c r="N145" s="63">
        <f>12+13</f>
        <v>25</v>
      </c>
      <c r="O145" s="63"/>
      <c r="P145" s="63"/>
      <c r="Q145" s="63"/>
      <c r="R145" s="63"/>
      <c r="S145" s="63"/>
      <c r="T145" s="63"/>
      <c r="U145" s="94" t="s">
        <v>54</v>
      </c>
    </row>
    <row r="146" spans="1:21" ht="12.75" hidden="1">
      <c r="A146" s="70"/>
      <c r="B146" s="70"/>
      <c r="C146" s="73"/>
      <c r="D146" s="9" t="s">
        <v>2</v>
      </c>
      <c r="E146" s="10">
        <f t="shared" si="51"/>
        <v>8032724.03</v>
      </c>
      <c r="F146" s="10">
        <f>1316921.26+85012.77</f>
        <v>1401934.03</v>
      </c>
      <c r="G146" s="10">
        <f>1393520-592510</f>
        <v>801010</v>
      </c>
      <c r="H146" s="10">
        <v>1214540</v>
      </c>
      <c r="I146" s="10">
        <v>1153810</v>
      </c>
      <c r="J146" s="10">
        <v>1153810</v>
      </c>
      <c r="K146" s="10">
        <v>1153810</v>
      </c>
      <c r="L146" s="10">
        <v>1153810</v>
      </c>
      <c r="M146" s="68"/>
      <c r="N146" s="64"/>
      <c r="O146" s="64"/>
      <c r="P146" s="64"/>
      <c r="Q146" s="64"/>
      <c r="R146" s="64"/>
      <c r="S146" s="64"/>
      <c r="T146" s="64"/>
      <c r="U146" s="95"/>
    </row>
    <row r="147" spans="1:21" ht="12.75" hidden="1">
      <c r="A147" s="70"/>
      <c r="B147" s="70"/>
      <c r="C147" s="73"/>
      <c r="D147" s="9" t="s">
        <v>0</v>
      </c>
      <c r="E147" s="10">
        <f t="shared" si="51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68"/>
      <c r="N147" s="64"/>
      <c r="O147" s="64"/>
      <c r="P147" s="64"/>
      <c r="Q147" s="64"/>
      <c r="R147" s="64"/>
      <c r="S147" s="64"/>
      <c r="T147" s="64"/>
      <c r="U147" s="95"/>
    </row>
    <row r="148" spans="1:21" ht="12.75" hidden="1">
      <c r="A148" s="70"/>
      <c r="B148" s="70"/>
      <c r="C148" s="73"/>
      <c r="D148" s="9" t="s">
        <v>1</v>
      </c>
      <c r="E148" s="10">
        <f t="shared" si="51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68"/>
      <c r="N148" s="64"/>
      <c r="O148" s="64"/>
      <c r="P148" s="64"/>
      <c r="Q148" s="64"/>
      <c r="R148" s="64"/>
      <c r="S148" s="64"/>
      <c r="T148" s="64"/>
      <c r="U148" s="95"/>
    </row>
    <row r="149" spans="1:21" ht="12.75" hidden="1">
      <c r="A149" s="70"/>
      <c r="B149" s="70"/>
      <c r="C149" s="74"/>
      <c r="D149" s="9" t="s">
        <v>3</v>
      </c>
      <c r="E149" s="10">
        <f t="shared" si="51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69"/>
      <c r="N149" s="65"/>
      <c r="O149" s="65"/>
      <c r="P149" s="65"/>
      <c r="Q149" s="65"/>
      <c r="R149" s="65"/>
      <c r="S149" s="65"/>
      <c r="T149" s="65"/>
      <c r="U149" s="96"/>
    </row>
    <row r="150" spans="1:21" ht="12.75" customHeight="1">
      <c r="A150" s="103"/>
      <c r="B150" s="104" t="s">
        <v>48</v>
      </c>
      <c r="C150" s="105"/>
      <c r="D150" s="12" t="s">
        <v>4</v>
      </c>
      <c r="E150" s="13">
        <f aca="true" t="shared" si="56" ref="E150:L150">E152+E153+E154+E155</f>
        <v>93414795.56</v>
      </c>
      <c r="F150" s="13">
        <f t="shared" si="56"/>
        <v>23224975.56</v>
      </c>
      <c r="G150" s="13">
        <f t="shared" si="56"/>
        <v>801010</v>
      </c>
      <c r="H150" s="13">
        <f t="shared" si="56"/>
        <v>1214540</v>
      </c>
      <c r="I150" s="13">
        <f t="shared" si="56"/>
        <v>1153810</v>
      </c>
      <c r="J150" s="13">
        <f t="shared" si="56"/>
        <v>51991700</v>
      </c>
      <c r="K150" s="13">
        <f t="shared" si="56"/>
        <v>7152470</v>
      </c>
      <c r="L150" s="13">
        <f t="shared" si="56"/>
        <v>7876290</v>
      </c>
      <c r="M150" s="127"/>
      <c r="N150" s="115"/>
      <c r="O150" s="115"/>
      <c r="P150" s="115"/>
      <c r="Q150" s="115"/>
      <c r="R150" s="115"/>
      <c r="S150" s="115"/>
      <c r="T150" s="115"/>
      <c r="U150" s="91"/>
    </row>
    <row r="151" spans="1:21" ht="12.75">
      <c r="A151" s="103"/>
      <c r="B151" s="104"/>
      <c r="C151" s="105"/>
      <c r="D151" s="112" t="s">
        <v>45</v>
      </c>
      <c r="E151" s="113"/>
      <c r="F151" s="113"/>
      <c r="G151" s="113"/>
      <c r="H151" s="113"/>
      <c r="I151" s="113"/>
      <c r="J151" s="113"/>
      <c r="K151" s="113"/>
      <c r="L151" s="114"/>
      <c r="M151" s="128"/>
      <c r="N151" s="116"/>
      <c r="O151" s="116"/>
      <c r="P151" s="116"/>
      <c r="Q151" s="116"/>
      <c r="R151" s="116"/>
      <c r="S151" s="116"/>
      <c r="T151" s="116"/>
      <c r="U151" s="92"/>
    </row>
    <row r="152" spans="1:24" ht="12.75">
      <c r="A152" s="103"/>
      <c r="B152" s="104"/>
      <c r="C152" s="105"/>
      <c r="D152" s="14" t="s">
        <v>2</v>
      </c>
      <c r="E152" s="13">
        <f>F152+G152+H152+I152+J152+K152+L152</f>
        <v>87752295.88</v>
      </c>
      <c r="F152" s="15">
        <f aca="true" t="shared" si="57" ref="F152:L155">F11+F31+F51+F71+F91+F111+F131+F141</f>
        <v>17562475.88</v>
      </c>
      <c r="G152" s="15">
        <f t="shared" si="57"/>
        <v>801010</v>
      </c>
      <c r="H152" s="15">
        <f t="shared" si="57"/>
        <v>1214540</v>
      </c>
      <c r="I152" s="15">
        <f t="shared" si="57"/>
        <v>1153810</v>
      </c>
      <c r="J152" s="15">
        <f t="shared" si="57"/>
        <v>51991700</v>
      </c>
      <c r="K152" s="15">
        <f t="shared" si="57"/>
        <v>7152470</v>
      </c>
      <c r="L152" s="15">
        <f t="shared" si="57"/>
        <v>7876290</v>
      </c>
      <c r="M152" s="128"/>
      <c r="N152" s="116"/>
      <c r="O152" s="116"/>
      <c r="P152" s="116"/>
      <c r="Q152" s="116"/>
      <c r="R152" s="116"/>
      <c r="S152" s="116"/>
      <c r="T152" s="116"/>
      <c r="U152" s="92"/>
      <c r="X152" s="16"/>
    </row>
    <row r="153" spans="1:21" ht="12.75">
      <c r="A153" s="103"/>
      <c r="B153" s="104"/>
      <c r="C153" s="105"/>
      <c r="D153" s="14" t="s">
        <v>0</v>
      </c>
      <c r="E153" s="13">
        <f>F153+G153+H153+I153+J153+K153+L153</f>
        <v>5662499.68</v>
      </c>
      <c r="F153" s="15">
        <f t="shared" si="57"/>
        <v>5662499.68</v>
      </c>
      <c r="G153" s="15">
        <f t="shared" si="57"/>
        <v>0</v>
      </c>
      <c r="H153" s="15">
        <f t="shared" si="57"/>
        <v>0</v>
      </c>
      <c r="I153" s="15">
        <f t="shared" si="57"/>
        <v>0</v>
      </c>
      <c r="J153" s="15">
        <f t="shared" si="57"/>
        <v>0</v>
      </c>
      <c r="K153" s="15">
        <f t="shared" si="57"/>
        <v>0</v>
      </c>
      <c r="L153" s="15">
        <f t="shared" si="57"/>
        <v>0</v>
      </c>
      <c r="M153" s="128"/>
      <c r="N153" s="116"/>
      <c r="O153" s="116"/>
      <c r="P153" s="116"/>
      <c r="Q153" s="116"/>
      <c r="R153" s="116"/>
      <c r="S153" s="116"/>
      <c r="T153" s="116"/>
      <c r="U153" s="92"/>
    </row>
    <row r="154" spans="1:21" ht="12.75">
      <c r="A154" s="103"/>
      <c r="B154" s="104"/>
      <c r="C154" s="105"/>
      <c r="D154" s="14" t="s">
        <v>1</v>
      </c>
      <c r="E154" s="13">
        <f>F154+G154+H154+I154+J154+K154+L154</f>
        <v>0</v>
      </c>
      <c r="F154" s="15">
        <f t="shared" si="57"/>
        <v>0</v>
      </c>
      <c r="G154" s="15">
        <f t="shared" si="57"/>
        <v>0</v>
      </c>
      <c r="H154" s="15">
        <f t="shared" si="57"/>
        <v>0</v>
      </c>
      <c r="I154" s="15">
        <f t="shared" si="57"/>
        <v>0</v>
      </c>
      <c r="J154" s="15">
        <f t="shared" si="57"/>
        <v>0</v>
      </c>
      <c r="K154" s="15">
        <f t="shared" si="57"/>
        <v>0</v>
      </c>
      <c r="L154" s="15">
        <f t="shared" si="57"/>
        <v>0</v>
      </c>
      <c r="M154" s="128"/>
      <c r="N154" s="116"/>
      <c r="O154" s="116"/>
      <c r="P154" s="116"/>
      <c r="Q154" s="116"/>
      <c r="R154" s="116"/>
      <c r="S154" s="116"/>
      <c r="T154" s="116"/>
      <c r="U154" s="92"/>
    </row>
    <row r="155" spans="1:21" ht="12.75">
      <c r="A155" s="103"/>
      <c r="B155" s="104"/>
      <c r="C155" s="105"/>
      <c r="D155" s="14" t="s">
        <v>3</v>
      </c>
      <c r="E155" s="13">
        <f>F155+G155+H155+I155+J155+K155+L155</f>
        <v>0</v>
      </c>
      <c r="F155" s="15">
        <f t="shared" si="57"/>
        <v>0</v>
      </c>
      <c r="G155" s="15">
        <f t="shared" si="57"/>
        <v>0</v>
      </c>
      <c r="H155" s="15">
        <f t="shared" si="57"/>
        <v>0</v>
      </c>
      <c r="I155" s="15">
        <f t="shared" si="57"/>
        <v>0</v>
      </c>
      <c r="J155" s="15">
        <f t="shared" si="57"/>
        <v>0</v>
      </c>
      <c r="K155" s="15">
        <f t="shared" si="57"/>
        <v>0</v>
      </c>
      <c r="L155" s="15">
        <f t="shared" si="57"/>
        <v>0</v>
      </c>
      <c r="M155" s="129"/>
      <c r="N155" s="117"/>
      <c r="O155" s="117"/>
      <c r="P155" s="117"/>
      <c r="Q155" s="117"/>
      <c r="R155" s="117"/>
      <c r="S155" s="117"/>
      <c r="T155" s="117"/>
      <c r="U155" s="93"/>
    </row>
    <row r="156" spans="1:21" ht="13.5" customHeight="1">
      <c r="A156" s="106"/>
      <c r="B156" s="107" t="s">
        <v>47</v>
      </c>
      <c r="C156" s="106"/>
      <c r="D156" s="17" t="s">
        <v>4</v>
      </c>
      <c r="E156" s="18">
        <f aca="true" t="shared" si="58" ref="E156:L156">E158+E159+E160+E161</f>
        <v>93414795.56</v>
      </c>
      <c r="F156" s="18">
        <f t="shared" si="58"/>
        <v>23224975.56</v>
      </c>
      <c r="G156" s="18">
        <f t="shared" si="58"/>
        <v>801010</v>
      </c>
      <c r="H156" s="18">
        <f t="shared" si="58"/>
        <v>1214540</v>
      </c>
      <c r="I156" s="18">
        <f t="shared" si="58"/>
        <v>1153810</v>
      </c>
      <c r="J156" s="18">
        <f t="shared" si="58"/>
        <v>51991700</v>
      </c>
      <c r="K156" s="18">
        <f t="shared" si="58"/>
        <v>7152470</v>
      </c>
      <c r="L156" s="18">
        <f t="shared" si="58"/>
        <v>7876290</v>
      </c>
      <c r="M156" s="118"/>
      <c r="N156" s="124"/>
      <c r="O156" s="124"/>
      <c r="P156" s="124"/>
      <c r="Q156" s="124"/>
      <c r="R156" s="124"/>
      <c r="S156" s="124"/>
      <c r="T156" s="124"/>
      <c r="U156" s="91"/>
    </row>
    <row r="157" spans="1:21" ht="12.75">
      <c r="A157" s="106"/>
      <c r="B157" s="107"/>
      <c r="C157" s="106"/>
      <c r="D157" s="121" t="s">
        <v>45</v>
      </c>
      <c r="E157" s="122"/>
      <c r="F157" s="122"/>
      <c r="G157" s="122"/>
      <c r="H157" s="122"/>
      <c r="I157" s="122"/>
      <c r="J157" s="122"/>
      <c r="K157" s="122"/>
      <c r="L157" s="123"/>
      <c r="M157" s="119"/>
      <c r="N157" s="125"/>
      <c r="O157" s="125"/>
      <c r="P157" s="125"/>
      <c r="Q157" s="125"/>
      <c r="R157" s="125"/>
      <c r="S157" s="125"/>
      <c r="T157" s="125"/>
      <c r="U157" s="92"/>
    </row>
    <row r="158" spans="1:21" ht="13.5">
      <c r="A158" s="106"/>
      <c r="B158" s="107"/>
      <c r="C158" s="106"/>
      <c r="D158" s="19" t="s">
        <v>2</v>
      </c>
      <c r="E158" s="18">
        <f aca="true" t="shared" si="59" ref="E158:E165">F158+G158+H158+I158+J158+K158+L158</f>
        <v>87752295.88</v>
      </c>
      <c r="F158" s="20">
        <f>F152</f>
        <v>17562475.88</v>
      </c>
      <c r="G158" s="20">
        <f aca="true" t="shared" si="60" ref="G158:L158">G152</f>
        <v>801010</v>
      </c>
      <c r="H158" s="20">
        <f t="shared" si="60"/>
        <v>1214540</v>
      </c>
      <c r="I158" s="20">
        <f t="shared" si="60"/>
        <v>1153810</v>
      </c>
      <c r="J158" s="20">
        <f t="shared" si="60"/>
        <v>51991700</v>
      </c>
      <c r="K158" s="20">
        <f t="shared" si="60"/>
        <v>7152470</v>
      </c>
      <c r="L158" s="20">
        <f t="shared" si="60"/>
        <v>7876290</v>
      </c>
      <c r="M158" s="119"/>
      <c r="N158" s="125"/>
      <c r="O158" s="125"/>
      <c r="P158" s="125"/>
      <c r="Q158" s="125"/>
      <c r="R158" s="125"/>
      <c r="S158" s="125"/>
      <c r="T158" s="125"/>
      <c r="U158" s="92"/>
    </row>
    <row r="159" spans="1:21" ht="13.5">
      <c r="A159" s="106"/>
      <c r="B159" s="107"/>
      <c r="C159" s="106"/>
      <c r="D159" s="19" t="s">
        <v>0</v>
      </c>
      <c r="E159" s="18">
        <f t="shared" si="59"/>
        <v>5662499.68</v>
      </c>
      <c r="F159" s="20">
        <f aca="true" t="shared" si="61" ref="F159:L161">F153</f>
        <v>5662499.68</v>
      </c>
      <c r="G159" s="20">
        <f t="shared" si="61"/>
        <v>0</v>
      </c>
      <c r="H159" s="20">
        <f t="shared" si="61"/>
        <v>0</v>
      </c>
      <c r="I159" s="20">
        <f t="shared" si="61"/>
        <v>0</v>
      </c>
      <c r="J159" s="20">
        <f t="shared" si="61"/>
        <v>0</v>
      </c>
      <c r="K159" s="20">
        <f t="shared" si="61"/>
        <v>0</v>
      </c>
      <c r="L159" s="20">
        <f t="shared" si="61"/>
        <v>0</v>
      </c>
      <c r="M159" s="119"/>
      <c r="N159" s="125"/>
      <c r="O159" s="125"/>
      <c r="P159" s="125"/>
      <c r="Q159" s="125"/>
      <c r="R159" s="125"/>
      <c r="S159" s="125"/>
      <c r="T159" s="125"/>
      <c r="U159" s="92"/>
    </row>
    <row r="160" spans="1:21" ht="13.5">
      <c r="A160" s="106"/>
      <c r="B160" s="107"/>
      <c r="C160" s="106"/>
      <c r="D160" s="19" t="s">
        <v>1</v>
      </c>
      <c r="E160" s="18">
        <f t="shared" si="59"/>
        <v>0</v>
      </c>
      <c r="F160" s="20">
        <f t="shared" si="61"/>
        <v>0</v>
      </c>
      <c r="G160" s="20">
        <f t="shared" si="61"/>
        <v>0</v>
      </c>
      <c r="H160" s="20">
        <f t="shared" si="61"/>
        <v>0</v>
      </c>
      <c r="I160" s="20">
        <f t="shared" si="61"/>
        <v>0</v>
      </c>
      <c r="J160" s="20">
        <f t="shared" si="61"/>
        <v>0</v>
      </c>
      <c r="K160" s="20">
        <f t="shared" si="61"/>
        <v>0</v>
      </c>
      <c r="L160" s="20">
        <f t="shared" si="61"/>
        <v>0</v>
      </c>
      <c r="M160" s="119"/>
      <c r="N160" s="125"/>
      <c r="O160" s="125"/>
      <c r="P160" s="125"/>
      <c r="Q160" s="125"/>
      <c r="R160" s="125"/>
      <c r="S160" s="125"/>
      <c r="T160" s="125"/>
      <c r="U160" s="92"/>
    </row>
    <row r="161" spans="1:21" ht="13.5">
      <c r="A161" s="106"/>
      <c r="B161" s="107"/>
      <c r="C161" s="106"/>
      <c r="D161" s="19" t="s">
        <v>3</v>
      </c>
      <c r="E161" s="18">
        <f t="shared" si="59"/>
        <v>0</v>
      </c>
      <c r="F161" s="20">
        <f t="shared" si="61"/>
        <v>0</v>
      </c>
      <c r="G161" s="20">
        <f t="shared" si="61"/>
        <v>0</v>
      </c>
      <c r="H161" s="20">
        <f t="shared" si="61"/>
        <v>0</v>
      </c>
      <c r="I161" s="20">
        <f t="shared" si="61"/>
        <v>0</v>
      </c>
      <c r="J161" s="20">
        <f t="shared" si="61"/>
        <v>0</v>
      </c>
      <c r="K161" s="20">
        <f t="shared" si="61"/>
        <v>0</v>
      </c>
      <c r="L161" s="20">
        <f t="shared" si="61"/>
        <v>0</v>
      </c>
      <c r="M161" s="120"/>
      <c r="N161" s="126"/>
      <c r="O161" s="126"/>
      <c r="P161" s="126"/>
      <c r="Q161" s="126"/>
      <c r="R161" s="126"/>
      <c r="S161" s="126"/>
      <c r="T161" s="126"/>
      <c r="U161" s="93"/>
    </row>
    <row r="162" spans="2:21" ht="21.75" customHeight="1">
      <c r="B162" s="108" t="s">
        <v>26</v>
      </c>
      <c r="C162" s="109"/>
      <c r="D162" s="110"/>
      <c r="E162" s="18">
        <f t="shared" si="59"/>
        <v>93414795.56</v>
      </c>
      <c r="F162" s="21">
        <f>F163+F164+F165</f>
        <v>23224975.559999995</v>
      </c>
      <c r="G162" s="21">
        <f aca="true" t="shared" si="62" ref="G162:L162">G163+G164+G165</f>
        <v>801010</v>
      </c>
      <c r="H162" s="21">
        <f t="shared" si="62"/>
        <v>1214540</v>
      </c>
      <c r="I162" s="21">
        <f t="shared" si="62"/>
        <v>1153810</v>
      </c>
      <c r="J162" s="21">
        <f t="shared" si="62"/>
        <v>51991700</v>
      </c>
      <c r="K162" s="21">
        <f t="shared" si="62"/>
        <v>7152470</v>
      </c>
      <c r="L162" s="21">
        <f t="shared" si="62"/>
        <v>7876290</v>
      </c>
      <c r="M162" s="22"/>
      <c r="N162" s="23"/>
      <c r="O162" s="21"/>
      <c r="P162" s="21"/>
      <c r="Q162" s="21"/>
      <c r="R162" s="21"/>
      <c r="S162" s="21"/>
      <c r="T162" s="21"/>
      <c r="U162" s="22"/>
    </row>
    <row r="163" spans="2:21" ht="14.25" customHeight="1" hidden="1">
      <c r="B163" s="100" t="s">
        <v>12</v>
      </c>
      <c r="C163" s="101"/>
      <c r="D163" s="102"/>
      <c r="E163" s="18">
        <f t="shared" si="59"/>
        <v>18082509.64</v>
      </c>
      <c r="F163" s="24">
        <f aca="true" t="shared" si="63" ref="F163:L163">F35+F55+F75+F95+F115+F146</f>
        <v>11451719.639999999</v>
      </c>
      <c r="G163" s="24">
        <f t="shared" si="63"/>
        <v>801010</v>
      </c>
      <c r="H163" s="24">
        <f t="shared" si="63"/>
        <v>1214540</v>
      </c>
      <c r="I163" s="24">
        <f t="shared" si="63"/>
        <v>1153810</v>
      </c>
      <c r="J163" s="24">
        <f t="shared" si="63"/>
        <v>1153810</v>
      </c>
      <c r="K163" s="24">
        <f t="shared" si="63"/>
        <v>1153810</v>
      </c>
      <c r="L163" s="24">
        <f t="shared" si="63"/>
        <v>1153810</v>
      </c>
      <c r="M163" s="25"/>
      <c r="N163" s="24"/>
      <c r="O163" s="24"/>
      <c r="P163" s="24"/>
      <c r="Q163" s="24"/>
      <c r="R163" s="24"/>
      <c r="S163" s="24"/>
      <c r="T163" s="24"/>
      <c r="U163" s="6"/>
    </row>
    <row r="164" spans="2:21" ht="14.25" customHeight="1" hidden="1">
      <c r="B164" s="100" t="s">
        <v>13</v>
      </c>
      <c r="C164" s="101"/>
      <c r="D164" s="102"/>
      <c r="E164" s="18">
        <f t="shared" si="59"/>
        <v>70172619.77</v>
      </c>
      <c r="F164" s="24">
        <f aca="true" t="shared" si="64" ref="F164:L164">F20+F40+F60+F80+F100+F120</f>
        <v>6613589.77</v>
      </c>
      <c r="G164" s="24">
        <f t="shared" si="64"/>
        <v>0</v>
      </c>
      <c r="H164" s="24">
        <f t="shared" si="64"/>
        <v>0</v>
      </c>
      <c r="I164" s="24">
        <f t="shared" si="64"/>
        <v>0</v>
      </c>
      <c r="J164" s="24">
        <f t="shared" si="64"/>
        <v>50837890</v>
      </c>
      <c r="K164" s="24">
        <f t="shared" si="64"/>
        <v>5998660</v>
      </c>
      <c r="L164" s="24">
        <f t="shared" si="64"/>
        <v>6722480</v>
      </c>
      <c r="M164" s="25"/>
      <c r="N164" s="24"/>
      <c r="O164" s="24"/>
      <c r="P164" s="24"/>
      <c r="Q164" s="24"/>
      <c r="R164" s="24"/>
      <c r="S164" s="24"/>
      <c r="T164" s="24"/>
      <c r="U164" s="6"/>
    </row>
    <row r="165" spans="2:21" ht="14.25" customHeight="1" hidden="1">
      <c r="B165" s="100" t="s">
        <v>14</v>
      </c>
      <c r="C165" s="101"/>
      <c r="D165" s="102"/>
      <c r="E165" s="18">
        <f t="shared" si="59"/>
        <v>5159666.15</v>
      </c>
      <c r="F165" s="24">
        <f aca="true" t="shared" si="65" ref="F165:L165">F25+F45+F65+F85+F105+F125+F135</f>
        <v>5159666.15</v>
      </c>
      <c r="G165" s="24">
        <f t="shared" si="65"/>
        <v>0</v>
      </c>
      <c r="H165" s="24">
        <f t="shared" si="65"/>
        <v>0</v>
      </c>
      <c r="I165" s="24">
        <f t="shared" si="65"/>
        <v>0</v>
      </c>
      <c r="J165" s="24">
        <f t="shared" si="65"/>
        <v>0</v>
      </c>
      <c r="K165" s="24">
        <f t="shared" si="65"/>
        <v>0</v>
      </c>
      <c r="L165" s="24">
        <f t="shared" si="65"/>
        <v>0</v>
      </c>
      <c r="M165" s="25"/>
      <c r="N165" s="24"/>
      <c r="O165" s="24"/>
      <c r="P165" s="24"/>
      <c r="Q165" s="24"/>
      <c r="R165" s="24"/>
      <c r="S165" s="24"/>
      <c r="T165" s="24"/>
      <c r="U165" s="6"/>
    </row>
  </sheetData>
  <sheetProtection/>
  <mergeCells count="385">
    <mergeCell ref="C140:C144"/>
    <mergeCell ref="C110:C114"/>
    <mergeCell ref="C115:C119"/>
    <mergeCell ref="C125:C129"/>
    <mergeCell ref="C130:C134"/>
    <mergeCell ref="C80:C84"/>
    <mergeCell ref="C85:C89"/>
    <mergeCell ref="C90:C94"/>
    <mergeCell ref="C135:C139"/>
    <mergeCell ref="R150:R155"/>
    <mergeCell ref="M140:M144"/>
    <mergeCell ref="N140:N144"/>
    <mergeCell ref="N125:N129"/>
    <mergeCell ref="M80:M84"/>
    <mergeCell ref="O110:O114"/>
    <mergeCell ref="P110:P114"/>
    <mergeCell ref="Q110:Q114"/>
    <mergeCell ref="R110:R114"/>
    <mergeCell ref="T156:T161"/>
    <mergeCell ref="U156:U161"/>
    <mergeCell ref="N156:N161"/>
    <mergeCell ref="O156:O161"/>
    <mergeCell ref="P156:P161"/>
    <mergeCell ref="Q156:Q161"/>
    <mergeCell ref="R156:R161"/>
    <mergeCell ref="C156:C161"/>
    <mergeCell ref="M156:M161"/>
    <mergeCell ref="D157:L157"/>
    <mergeCell ref="S156:S161"/>
    <mergeCell ref="U150:U155"/>
    <mergeCell ref="N150:N155"/>
    <mergeCell ref="O150:O155"/>
    <mergeCell ref="P150:P155"/>
    <mergeCell ref="Q150:Q155"/>
    <mergeCell ref="M150:M155"/>
    <mergeCell ref="D151:L151"/>
    <mergeCell ref="S150:S155"/>
    <mergeCell ref="T150:T155"/>
    <mergeCell ref="U140:U144"/>
    <mergeCell ref="A145:A149"/>
    <mergeCell ref="B145:B149"/>
    <mergeCell ref="M145:M149"/>
    <mergeCell ref="N145:N149"/>
    <mergeCell ref="U145:U149"/>
    <mergeCell ref="C145:C149"/>
    <mergeCell ref="A140:A144"/>
    <mergeCell ref="B140:B144"/>
    <mergeCell ref="S140:S144"/>
    <mergeCell ref="A4:U4"/>
    <mergeCell ref="D5:D6"/>
    <mergeCell ref="E5:L5"/>
    <mergeCell ref="A130:A134"/>
    <mergeCell ref="A125:A129"/>
    <mergeCell ref="B125:B129"/>
    <mergeCell ref="M125:M129"/>
    <mergeCell ref="B162:D162"/>
    <mergeCell ref="M135:M139"/>
    <mergeCell ref="N135:N139"/>
    <mergeCell ref="U135:U139"/>
    <mergeCell ref="N130:N134"/>
    <mergeCell ref="U130:U134"/>
    <mergeCell ref="B130:B134"/>
    <mergeCell ref="M130:M134"/>
    <mergeCell ref="O130:O134"/>
    <mergeCell ref="P130:P134"/>
    <mergeCell ref="B163:D163"/>
    <mergeCell ref="B164:D164"/>
    <mergeCell ref="B165:D165"/>
    <mergeCell ref="A135:A139"/>
    <mergeCell ref="B135:B139"/>
    <mergeCell ref="A150:A155"/>
    <mergeCell ref="B150:B155"/>
    <mergeCell ref="C150:C155"/>
    <mergeCell ref="A156:A161"/>
    <mergeCell ref="B156:B161"/>
    <mergeCell ref="U125:U129"/>
    <mergeCell ref="N120:N124"/>
    <mergeCell ref="U120:U124"/>
    <mergeCell ref="A120:A124"/>
    <mergeCell ref="B120:B124"/>
    <mergeCell ref="M120:M124"/>
    <mergeCell ref="C120:C124"/>
    <mergeCell ref="O120:O124"/>
    <mergeCell ref="P120:P124"/>
    <mergeCell ref="Q120:Q124"/>
    <mergeCell ref="A115:A119"/>
    <mergeCell ref="B115:B119"/>
    <mergeCell ref="M115:M119"/>
    <mergeCell ref="N115:N119"/>
    <mergeCell ref="U115:U119"/>
    <mergeCell ref="N110:N114"/>
    <mergeCell ref="U110:U114"/>
    <mergeCell ref="A110:A114"/>
    <mergeCell ref="B110:B114"/>
    <mergeCell ref="M110:M114"/>
    <mergeCell ref="A105:A109"/>
    <mergeCell ref="B105:B109"/>
    <mergeCell ref="M105:M109"/>
    <mergeCell ref="N105:N109"/>
    <mergeCell ref="C105:C109"/>
    <mergeCell ref="U105:U109"/>
    <mergeCell ref="O105:O109"/>
    <mergeCell ref="P105:P109"/>
    <mergeCell ref="Q105:Q109"/>
    <mergeCell ref="R105:R109"/>
    <mergeCell ref="N100:N104"/>
    <mergeCell ref="U100:U104"/>
    <mergeCell ref="A95:A99"/>
    <mergeCell ref="B95:B99"/>
    <mergeCell ref="M95:M99"/>
    <mergeCell ref="N95:N99"/>
    <mergeCell ref="U95:U99"/>
    <mergeCell ref="O95:O99"/>
    <mergeCell ref="P95:P99"/>
    <mergeCell ref="A100:A104"/>
    <mergeCell ref="U90:U94"/>
    <mergeCell ref="A90:A94"/>
    <mergeCell ref="B90:B94"/>
    <mergeCell ref="M90:M91"/>
    <mergeCell ref="N90:N91"/>
    <mergeCell ref="O90:O91"/>
    <mergeCell ref="P90:P91"/>
    <mergeCell ref="Q90:Q91"/>
    <mergeCell ref="R90:R91"/>
    <mergeCell ref="Q92:Q94"/>
    <mergeCell ref="A85:A89"/>
    <mergeCell ref="B85:B89"/>
    <mergeCell ref="M85:M89"/>
    <mergeCell ref="N85:N89"/>
    <mergeCell ref="U85:U89"/>
    <mergeCell ref="N80:N84"/>
    <mergeCell ref="U80:U84"/>
    <mergeCell ref="A75:A79"/>
    <mergeCell ref="B75:B79"/>
    <mergeCell ref="M75:M79"/>
    <mergeCell ref="N75:N79"/>
    <mergeCell ref="U75:U79"/>
    <mergeCell ref="A80:A84"/>
    <mergeCell ref="B80:B84"/>
    <mergeCell ref="R75:R79"/>
    <mergeCell ref="S75:S79"/>
    <mergeCell ref="T75:T79"/>
    <mergeCell ref="N65:N69"/>
    <mergeCell ref="C65:C69"/>
    <mergeCell ref="N70:N74"/>
    <mergeCell ref="U70:U74"/>
    <mergeCell ref="M70:M74"/>
    <mergeCell ref="C70:C74"/>
    <mergeCell ref="O70:O74"/>
    <mergeCell ref="P70:P74"/>
    <mergeCell ref="Q70:Q74"/>
    <mergeCell ref="R70:R74"/>
    <mergeCell ref="U65:U69"/>
    <mergeCell ref="N60:N64"/>
    <mergeCell ref="U60:U64"/>
    <mergeCell ref="A55:A59"/>
    <mergeCell ref="B55:B59"/>
    <mergeCell ref="C60:C64"/>
    <mergeCell ref="M55:M59"/>
    <mergeCell ref="N55:N59"/>
    <mergeCell ref="U55:U59"/>
    <mergeCell ref="A60:A64"/>
    <mergeCell ref="N50:N54"/>
    <mergeCell ref="U50:U54"/>
    <mergeCell ref="A45:A49"/>
    <mergeCell ref="B45:B49"/>
    <mergeCell ref="M45:M49"/>
    <mergeCell ref="N45:N49"/>
    <mergeCell ref="U45:U49"/>
    <mergeCell ref="M50:M54"/>
    <mergeCell ref="O50:O54"/>
    <mergeCell ref="P50:P54"/>
    <mergeCell ref="U40:U44"/>
    <mergeCell ref="A40:A44"/>
    <mergeCell ref="B40:B44"/>
    <mergeCell ref="M40:M44"/>
    <mergeCell ref="C40:C44"/>
    <mergeCell ref="O40:O44"/>
    <mergeCell ref="P40:P44"/>
    <mergeCell ref="Q40:Q44"/>
    <mergeCell ref="R40:R44"/>
    <mergeCell ref="U35:U39"/>
    <mergeCell ref="N30:N34"/>
    <mergeCell ref="U30:U34"/>
    <mergeCell ref="A30:A34"/>
    <mergeCell ref="B30:B34"/>
    <mergeCell ref="M30:M34"/>
    <mergeCell ref="C30:C34"/>
    <mergeCell ref="C35:C39"/>
    <mergeCell ref="O30:O34"/>
    <mergeCell ref="S30:S34"/>
    <mergeCell ref="U25:U29"/>
    <mergeCell ref="B25:B29"/>
    <mergeCell ref="M25:M29"/>
    <mergeCell ref="N25:N29"/>
    <mergeCell ref="C25:C29"/>
    <mergeCell ref="P25:P29"/>
    <mergeCell ref="Q25:Q29"/>
    <mergeCell ref="R25:R29"/>
    <mergeCell ref="S25:S29"/>
    <mergeCell ref="T25:T29"/>
    <mergeCell ref="U20:U24"/>
    <mergeCell ref="U10:U14"/>
    <mergeCell ref="A15:A19"/>
    <mergeCell ref="B15:B19"/>
    <mergeCell ref="M15:M19"/>
    <mergeCell ref="N15:N19"/>
    <mergeCell ref="U15:U19"/>
    <mergeCell ref="M10:M14"/>
    <mergeCell ref="N10:N14"/>
    <mergeCell ref="C15:C19"/>
    <mergeCell ref="B8:U8"/>
    <mergeCell ref="B9:U9"/>
    <mergeCell ref="C10:C14"/>
    <mergeCell ref="P10:P14"/>
    <mergeCell ref="Q10:Q14"/>
    <mergeCell ref="R10:R14"/>
    <mergeCell ref="S10:S14"/>
    <mergeCell ref="T10:T14"/>
    <mergeCell ref="U5:U6"/>
    <mergeCell ref="A5:A6"/>
    <mergeCell ref="B5:B6"/>
    <mergeCell ref="C5:C6"/>
    <mergeCell ref="M5:T5"/>
    <mergeCell ref="M60:M64"/>
    <mergeCell ref="B60:B64"/>
    <mergeCell ref="B50:B54"/>
    <mergeCell ref="C55:C59"/>
    <mergeCell ref="N20:N24"/>
    <mergeCell ref="B100:B104"/>
    <mergeCell ref="M100:M104"/>
    <mergeCell ref="C95:C99"/>
    <mergeCell ref="C100:C104"/>
    <mergeCell ref="A65:A69"/>
    <mergeCell ref="B65:B69"/>
    <mergeCell ref="M65:M69"/>
    <mergeCell ref="A70:A74"/>
    <mergeCell ref="C75:C79"/>
    <mergeCell ref="B70:B74"/>
    <mergeCell ref="C20:C24"/>
    <mergeCell ref="A50:A54"/>
    <mergeCell ref="C45:C49"/>
    <mergeCell ref="C50:C54"/>
    <mergeCell ref="A35:A39"/>
    <mergeCell ref="B35:B39"/>
    <mergeCell ref="A20:A24"/>
    <mergeCell ref="B20:B24"/>
    <mergeCell ref="M35:M39"/>
    <mergeCell ref="N35:N39"/>
    <mergeCell ref="N40:N44"/>
    <mergeCell ref="S15:S19"/>
    <mergeCell ref="A10:A14"/>
    <mergeCell ref="B10:B14"/>
    <mergeCell ref="A25:A29"/>
    <mergeCell ref="O10:O14"/>
    <mergeCell ref="O15:O19"/>
    <mergeCell ref="O25:O29"/>
    <mergeCell ref="M20:M24"/>
    <mergeCell ref="T15:T19"/>
    <mergeCell ref="O20:O24"/>
    <mergeCell ref="P20:P24"/>
    <mergeCell ref="Q20:Q24"/>
    <mergeCell ref="R20:R24"/>
    <mergeCell ref="S20:S24"/>
    <mergeCell ref="T20:T24"/>
    <mergeCell ref="P15:P19"/>
    <mergeCell ref="Q15:Q19"/>
    <mergeCell ref="R15:R19"/>
    <mergeCell ref="T30:T34"/>
    <mergeCell ref="O35:O39"/>
    <mergeCell ref="P35:P39"/>
    <mergeCell ref="Q35:Q39"/>
    <mergeCell ref="R35:R39"/>
    <mergeCell ref="S35:S39"/>
    <mergeCell ref="T35:T39"/>
    <mergeCell ref="P30:P34"/>
    <mergeCell ref="Q30:Q34"/>
    <mergeCell ref="R30:R34"/>
    <mergeCell ref="O45:O49"/>
    <mergeCell ref="P45:P49"/>
    <mergeCell ref="Q45:Q49"/>
    <mergeCell ref="R45:R49"/>
    <mergeCell ref="S50:S54"/>
    <mergeCell ref="T50:T54"/>
    <mergeCell ref="S40:S44"/>
    <mergeCell ref="T40:T44"/>
    <mergeCell ref="S45:S49"/>
    <mergeCell ref="T45:T49"/>
    <mergeCell ref="P55:P59"/>
    <mergeCell ref="Q55:Q59"/>
    <mergeCell ref="R55:R59"/>
    <mergeCell ref="Q50:Q54"/>
    <mergeCell ref="R50:R54"/>
    <mergeCell ref="S55:S59"/>
    <mergeCell ref="T55:T59"/>
    <mergeCell ref="O60:O64"/>
    <mergeCell ref="P60:P64"/>
    <mergeCell ref="Q60:Q64"/>
    <mergeCell ref="R60:R64"/>
    <mergeCell ref="S60:S64"/>
    <mergeCell ref="T60:T64"/>
    <mergeCell ref="O55:O59"/>
    <mergeCell ref="O65:O69"/>
    <mergeCell ref="P65:P69"/>
    <mergeCell ref="Q65:Q69"/>
    <mergeCell ref="R65:R69"/>
    <mergeCell ref="S65:S69"/>
    <mergeCell ref="T65:T69"/>
    <mergeCell ref="O75:O79"/>
    <mergeCell ref="P75:P79"/>
    <mergeCell ref="O80:O84"/>
    <mergeCell ref="P80:P84"/>
    <mergeCell ref="Q80:Q84"/>
    <mergeCell ref="R80:R84"/>
    <mergeCell ref="S90:S91"/>
    <mergeCell ref="T90:T91"/>
    <mergeCell ref="Q85:Q89"/>
    <mergeCell ref="S70:S74"/>
    <mergeCell ref="R85:R89"/>
    <mergeCell ref="S80:S84"/>
    <mergeCell ref="T80:T84"/>
    <mergeCell ref="T70:T74"/>
    <mergeCell ref="Q95:Q99"/>
    <mergeCell ref="R95:R99"/>
    <mergeCell ref="S100:S104"/>
    <mergeCell ref="T100:T104"/>
    <mergeCell ref="Q75:Q79"/>
    <mergeCell ref="S95:S99"/>
    <mergeCell ref="T95:T99"/>
    <mergeCell ref="S85:S89"/>
    <mergeCell ref="T85:T89"/>
    <mergeCell ref="T92:T94"/>
    <mergeCell ref="S105:S109"/>
    <mergeCell ref="T105:T109"/>
    <mergeCell ref="O100:O104"/>
    <mergeCell ref="P100:P104"/>
    <mergeCell ref="S110:S114"/>
    <mergeCell ref="T110:T114"/>
    <mergeCell ref="Q100:Q104"/>
    <mergeCell ref="R100:R104"/>
    <mergeCell ref="O115:O119"/>
    <mergeCell ref="P115:P119"/>
    <mergeCell ref="Q115:Q119"/>
    <mergeCell ref="R115:R119"/>
    <mergeCell ref="S115:S119"/>
    <mergeCell ref="T115:T119"/>
    <mergeCell ref="R120:R124"/>
    <mergeCell ref="S120:S124"/>
    <mergeCell ref="T120:T124"/>
    <mergeCell ref="O125:O129"/>
    <mergeCell ref="P125:P129"/>
    <mergeCell ref="Q125:Q129"/>
    <mergeCell ref="R125:R129"/>
    <mergeCell ref="S125:S129"/>
    <mergeCell ref="T125:T129"/>
    <mergeCell ref="Q130:Q134"/>
    <mergeCell ref="R130:R134"/>
    <mergeCell ref="T140:T144"/>
    <mergeCell ref="O135:O139"/>
    <mergeCell ref="P135:P139"/>
    <mergeCell ref="Q135:Q139"/>
    <mergeCell ref="R135:R139"/>
    <mergeCell ref="S130:S134"/>
    <mergeCell ref="T130:T134"/>
    <mergeCell ref="S135:S139"/>
    <mergeCell ref="T135:T139"/>
    <mergeCell ref="S145:S149"/>
    <mergeCell ref="T145:T149"/>
    <mergeCell ref="O140:O144"/>
    <mergeCell ref="P140:P144"/>
    <mergeCell ref="O145:O149"/>
    <mergeCell ref="P145:P149"/>
    <mergeCell ref="Q145:Q149"/>
    <mergeCell ref="R145:R149"/>
    <mergeCell ref="Q140:Q144"/>
    <mergeCell ref="R140:R144"/>
    <mergeCell ref="S1:U1"/>
    <mergeCell ref="R92:R94"/>
    <mergeCell ref="S92:S94"/>
    <mergeCell ref="M92:M94"/>
    <mergeCell ref="N92:N94"/>
    <mergeCell ref="O92:O94"/>
    <mergeCell ref="P92:P94"/>
    <mergeCell ref="O85:O89"/>
    <mergeCell ref="P85:P8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2015-03-13T08:00:16Z</cp:lastPrinted>
  <dcterms:created xsi:type="dcterms:W3CDTF">2013-06-06T11:09:14Z</dcterms:created>
  <dcterms:modified xsi:type="dcterms:W3CDTF">2015-03-25T07:39:33Z</dcterms:modified>
  <cp:category/>
  <cp:version/>
  <cp:contentType/>
  <cp:contentStatus/>
</cp:coreProperties>
</file>