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240" tabRatio="886" activeTab="0"/>
  </bookViews>
  <sheets>
    <sheet name="Таблица 1" sheetId="1" r:id="rId1"/>
    <sheet name="Таблица 2" sheetId="2" r:id="rId2"/>
    <sheet name="Таблица 3" sheetId="3" r:id="rId3"/>
  </sheets>
  <definedNames>
    <definedName name="_xlnm.Print_Area" localSheetId="0">'Таблица 1'!$A$1:$V$19</definedName>
  </definedNames>
  <calcPr fullCalcOnLoad="1"/>
</workbook>
</file>

<file path=xl/comments1.xml><?xml version="1.0" encoding="utf-8"?>
<comments xmlns="http://schemas.openxmlformats.org/spreadsheetml/2006/main">
  <authors>
    <author>ErmakovaEL</author>
  </authors>
  <commentList>
    <comment ref="S12" authorId="0">
      <text>
        <r>
          <rPr>
            <b/>
            <sz val="8"/>
            <rFont val="Tahoma"/>
            <family val="2"/>
          </rPr>
          <t>ErmakovaEL:</t>
        </r>
        <r>
          <rPr>
            <sz val="8"/>
            <rFont val="Tahoma"/>
            <family val="2"/>
          </rPr>
          <t xml:space="preserve">
100% составляет более 30 свалок, в 2013 году ликвид.16 шт.=53%
</t>
        </r>
      </text>
    </comment>
    <comment ref="S11" authorId="0">
      <text>
        <r>
          <rPr>
            <b/>
            <sz val="8"/>
            <rFont val="Tahoma"/>
            <family val="2"/>
          </rPr>
          <t>ErmakovaEL:</t>
        </r>
        <r>
          <rPr>
            <sz val="8"/>
            <rFont val="Tahoma"/>
            <family val="2"/>
          </rPr>
          <t xml:space="preserve">
100% составляет более 30 свалок, в 2013 году ликвид.16 шт.=53%
</t>
        </r>
      </text>
    </comment>
  </commentList>
</comments>
</file>

<file path=xl/sharedStrings.xml><?xml version="1.0" encoding="utf-8"?>
<sst xmlns="http://schemas.openxmlformats.org/spreadsheetml/2006/main" count="142" uniqueCount="76">
  <si>
    <t>ОБ</t>
  </si>
  <si>
    <t>ФБ</t>
  </si>
  <si>
    <t>МБ</t>
  </si>
  <si>
    <t>ВБС</t>
  </si>
  <si>
    <t>Всего</t>
  </si>
  <si>
    <t>1.1.</t>
  </si>
  <si>
    <t>1.2.</t>
  </si>
  <si>
    <t>2.</t>
  </si>
  <si>
    <t>2.1.</t>
  </si>
  <si>
    <t>…</t>
  </si>
  <si>
    <t>№ п/п</t>
  </si>
  <si>
    <t>Ед. изм.</t>
  </si>
  <si>
    <t>Приложение 3 к Методическим указаниям</t>
  </si>
  <si>
    <t>%</t>
  </si>
  <si>
    <t>ед.</t>
  </si>
  <si>
    <t>МКУ "ОКС ЗАТО Александровск"</t>
  </si>
  <si>
    <t>Управление муниципальной собственностью администрации ЗАТО Александровск</t>
  </si>
  <si>
    <t>Доля выполненных работ по устройству контейнерных площадок для сбора твердых бытовых отходов и крупногабаритного мусора</t>
  </si>
  <si>
    <t>Доля ликвидированных несанкционированных свалок</t>
  </si>
  <si>
    <t>Уровень обеспеченности контейнерными площадками для сбора твердых бытовых отходов и крупногабаритного мусора на территории ЗАТО Александровск</t>
  </si>
  <si>
    <t xml:space="preserve">Доля выполненных  работ по проектированию очистных сооружений канализационных сточных вод </t>
  </si>
  <si>
    <t>Количество реализованных мероприятий, направленных на предупреждение загрязнения и засорения водных объектов</t>
  </si>
  <si>
    <t xml:space="preserve">Доля выполненных  работ  устройству очистных сооружений канализационных сточных вод 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</si>
  <si>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</si>
  <si>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</si>
  <si>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</si>
  <si>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</si>
  <si>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Источник финансирования</t>
  </si>
  <si>
    <t>в том числе: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</si>
  <si>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</si>
  <si>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</si>
  <si>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</si>
  <si>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</si>
  <si>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по годам реализации, руб.коп.</t>
  </si>
  <si>
    <t>Всего, руб.коп.</t>
  </si>
  <si>
    <t>в том числе инвестиции в основной капитал</t>
  </si>
  <si>
    <t>Цель, задачи, основные мероприятия</t>
  </si>
  <si>
    <t>№  п/п</t>
  </si>
  <si>
    <t>Наименование, ед.измерения</t>
  </si>
  <si>
    <t>МКУ "СГХ"</t>
  </si>
  <si>
    <t>Срок выполнения (квартал, год)</t>
  </si>
  <si>
    <t>Задача 1: Минимизация негативного воздействия на окружающую среду, наносимого текущей хозяйственной деятельностью</t>
  </si>
  <si>
    <t>Объемы финансирования, руб.коп.</t>
  </si>
  <si>
    <t>Итого по задаче 1:</t>
  </si>
  <si>
    <t xml:space="preserve">Показатели (индикаторы) результативности выполнения основных мероприятий </t>
  </si>
  <si>
    <t>Исполнитель, перечень организаций, участвующих в реализации основных мероприятий</t>
  </si>
  <si>
    <t>Задача 2: Предупреждение загрязнения и засорения водных объектов</t>
  </si>
  <si>
    <t>Итого по задаче 2:</t>
  </si>
  <si>
    <t>МКУ "ОКС"</t>
  </si>
  <si>
    <t>Годы реализации Программы</t>
  </si>
  <si>
    <t>Цель Программы: Предотвращение негативного воздействия хозяйственной и иной деятельности на природную среду и ликвидация ее последствий</t>
  </si>
  <si>
    <t>Всего по Программе</t>
  </si>
  <si>
    <t>ВСЕГО по Программе:</t>
  </si>
  <si>
    <t>Количество реализованных мероприятий, направленных на ликвидацию несанкционированных свалок</t>
  </si>
  <si>
    <t>Количество ликвидированных несанкционированных свалок, ед.</t>
  </si>
  <si>
    <t>Количество приобретенных и установленных контейнерных площадок, ед.</t>
  </si>
  <si>
    <t>Количество очистных сооружений, ед.</t>
  </si>
  <si>
    <t>Количество разработанной проектной документации на устройство очистных сооружений, ед. канализационных сточных вод, ед.</t>
  </si>
  <si>
    <t xml:space="preserve">Таблица № 1                                                                        </t>
  </si>
  <si>
    <t>Задача 1:  Минимизация негативного воздействия на окружающую среду, наносимого текущей хозяйственной деятельностью</t>
  </si>
  <si>
    <t>Задача 2  Предупреждение загрязнения и засорения водных объектов</t>
  </si>
  <si>
    <t>Таблица № 2</t>
  </si>
  <si>
    <t>Таблица № 3</t>
  </si>
  <si>
    <t>-</t>
  </si>
  <si>
    <t xml:space="preserve">
Устройство контейнерных площадок для сбора твердых бытовых отходов и крупногабаритного мусора</t>
  </si>
  <si>
    <t xml:space="preserve">
Организация сбора твердых бытовых отходов и крупногабаритного мусора с территорий несанкционированных свалок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</si>
  <si>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 3 г. Снежногорск</t>
  </si>
  <si>
    <t>2. Основные цели и и задачи Программы, целевые показатели (индикаторы) реализации Программы</t>
  </si>
  <si>
    <t>1.1</t>
  </si>
  <si>
    <t>1.2</t>
  </si>
  <si>
    <t>2.1</t>
  </si>
  <si>
    <t>4. Обоснование ресурсного обеспечения Программы</t>
  </si>
  <si>
    <t>3. Перечень основных мероприятий Программы</t>
  </si>
  <si>
    <t>областного бюджета</t>
  </si>
  <si>
    <t>федерального бюджета</t>
  </si>
  <si>
    <t xml:space="preserve">2017 - 2020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</si>
</sst>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36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57"/>
      <name val="Calibri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6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wrapText="1"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wrapText="1"/>
    </xf>
    <xf numFmtId="4" fontId="14" fillId="0" borderId="10" xfId="0" applyNumberFormat="1" applyFont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7" fillId="0" borderId="10" xfId="42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13" xfId="0" applyFont="1" applyBorder="1" applyAlignment="1">
      <alignment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4" fontId="17" fillId="30" borderId="14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7" fillId="0" borderId="10" xfId="42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right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horizontal="left" vertical="center" wrapText="1"/>
    </xf>
    <xf numFmtId="2" fontId="13" fillId="0" borderId="17" xfId="0" applyNumberFormat="1" applyFont="1" applyFill="1" applyBorder="1" applyAlignment="1">
      <alignment horizontal="left" vertical="center" wrapText="1"/>
    </xf>
    <xf numFmtId="2" fontId="13" fillId="0" borderId="13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SheetLayoutView="115" workbookViewId="0" topLeftCell="A1">
      <selection activeCell="Z16" sqref="Z16"/>
    </sheetView>
  </sheetViews>
  <sheetFormatPr defaultColWidth="9.140625" defaultRowHeight="15"/>
  <cols>
    <col min="1" max="1" width="6.421875" style="51" customWidth="1"/>
    <col min="2" max="2" width="40.8515625" style="32" customWidth="1"/>
    <col min="3" max="3" width="9.421875" style="32" customWidth="1"/>
    <col min="4" max="4" width="10.140625" style="32" bestFit="1" customWidth="1"/>
    <col min="5" max="5" width="8.8515625" style="32" bestFit="1" customWidth="1"/>
    <col min="6" max="8" width="5.00390625" style="32" bestFit="1" customWidth="1"/>
    <col min="9" max="18" width="5.7109375" style="32" hidden="1" customWidth="1"/>
    <col min="19" max="22" width="5.00390625" style="32" bestFit="1" customWidth="1"/>
    <col min="23" max="16384" width="9.140625" style="32" customWidth="1"/>
  </cols>
  <sheetData>
    <row r="1" spans="1:22" s="26" customFormat="1" ht="1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P1" s="27" t="s">
        <v>12</v>
      </c>
      <c r="R1" s="25"/>
      <c r="S1" s="25"/>
      <c r="T1" s="70"/>
      <c r="U1" s="70"/>
      <c r="V1" s="70"/>
    </row>
    <row r="2" spans="1:22" s="26" customFormat="1" ht="24" customHeight="1" hidden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P2" s="27"/>
      <c r="R2" s="25"/>
      <c r="S2" s="25"/>
      <c r="T2" s="28"/>
      <c r="U2" s="28"/>
      <c r="V2" s="28"/>
    </row>
    <row r="3" spans="1:22" s="26" customFormat="1" ht="24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P3" s="27"/>
      <c r="R3" s="25"/>
      <c r="S3" s="68" t="s">
        <v>58</v>
      </c>
      <c r="T3" s="68"/>
      <c r="U3" s="68"/>
      <c r="V3" s="68"/>
    </row>
    <row r="4" spans="1:22" s="29" customFormat="1" ht="28.5" customHeight="1">
      <c r="A4" s="69" t="s">
        <v>67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="29" customFormat="1" ht="8.25" customHeight="1">
      <c r="A5" s="30"/>
    </row>
    <row r="6" spans="1:22" s="26" customFormat="1" ht="12.75" customHeight="1">
      <c r="A6" s="73" t="s">
        <v>10</v>
      </c>
      <c r="B6" s="73" t="s">
        <v>26</v>
      </c>
      <c r="C6" s="73" t="s">
        <v>11</v>
      </c>
      <c r="D6" s="74" t="s">
        <v>25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ht="31.5" customHeight="1">
      <c r="A7" s="73"/>
      <c r="B7" s="73"/>
      <c r="C7" s="73"/>
      <c r="D7" s="31" t="s">
        <v>23</v>
      </c>
      <c r="E7" s="31" t="s">
        <v>24</v>
      </c>
      <c r="F7" s="73" t="s">
        <v>49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ht="20.25" customHeight="1">
      <c r="A8" s="73"/>
      <c r="B8" s="73"/>
      <c r="C8" s="73"/>
      <c r="D8" s="31">
        <v>2012</v>
      </c>
      <c r="E8" s="31">
        <v>2013</v>
      </c>
      <c r="F8" s="33">
        <v>2014</v>
      </c>
      <c r="G8" s="33">
        <v>2015</v>
      </c>
      <c r="H8" s="33">
        <v>2016</v>
      </c>
      <c r="I8" s="71">
        <v>2017</v>
      </c>
      <c r="J8" s="71"/>
      <c r="K8" s="71">
        <v>2018</v>
      </c>
      <c r="L8" s="71"/>
      <c r="M8" s="71">
        <v>2019</v>
      </c>
      <c r="N8" s="71"/>
      <c r="O8" s="71">
        <v>2020</v>
      </c>
      <c r="P8" s="71"/>
      <c r="Q8" s="71" t="s">
        <v>9</v>
      </c>
      <c r="R8" s="71"/>
      <c r="S8" s="31">
        <v>2017</v>
      </c>
      <c r="T8" s="33">
        <v>2018</v>
      </c>
      <c r="U8" s="33">
        <v>2019</v>
      </c>
      <c r="V8" s="33">
        <v>2020</v>
      </c>
    </row>
    <row r="9" spans="1:22" ht="9.75" customHeight="1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2</v>
      </c>
      <c r="J9" s="31">
        <v>2</v>
      </c>
      <c r="K9" s="31">
        <v>2</v>
      </c>
      <c r="L9" s="31">
        <v>2</v>
      </c>
      <c r="M9" s="31">
        <v>2</v>
      </c>
      <c r="N9" s="31">
        <v>2</v>
      </c>
      <c r="O9" s="31">
        <v>2</v>
      </c>
      <c r="P9" s="31">
        <v>2</v>
      </c>
      <c r="Q9" s="31">
        <v>2</v>
      </c>
      <c r="R9" s="31">
        <v>2</v>
      </c>
      <c r="S9" s="31">
        <v>9</v>
      </c>
      <c r="T9" s="31">
        <v>10</v>
      </c>
      <c r="U9" s="31">
        <v>11</v>
      </c>
      <c r="V9" s="31">
        <v>12</v>
      </c>
    </row>
    <row r="10" spans="1:22" ht="33.75" customHeight="1">
      <c r="A10" s="52"/>
      <c r="B10" s="72" t="s">
        <v>50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63.75" customHeight="1">
      <c r="A11" s="31">
        <v>1</v>
      </c>
      <c r="B11" s="34" t="s">
        <v>17</v>
      </c>
      <c r="C11" s="35" t="s">
        <v>13</v>
      </c>
      <c r="D11" s="36">
        <v>0</v>
      </c>
      <c r="E11" s="36">
        <v>40</v>
      </c>
      <c r="F11" s="36">
        <v>60</v>
      </c>
      <c r="G11" s="36">
        <v>0</v>
      </c>
      <c r="H11" s="36">
        <v>0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6">
        <v>0</v>
      </c>
      <c r="T11" s="36">
        <v>0</v>
      </c>
      <c r="U11" s="36">
        <v>0</v>
      </c>
      <c r="V11" s="36">
        <v>0</v>
      </c>
    </row>
    <row r="12" spans="1:22" s="39" customFormat="1" ht="30">
      <c r="A12" s="31">
        <v>2</v>
      </c>
      <c r="B12" s="38" t="s">
        <v>18</v>
      </c>
      <c r="C12" s="35" t="s">
        <v>13</v>
      </c>
      <c r="D12" s="36">
        <v>6</v>
      </c>
      <c r="E12" s="36">
        <v>53</v>
      </c>
      <c r="F12" s="36">
        <v>13</v>
      </c>
      <c r="G12" s="36">
        <v>0</v>
      </c>
      <c r="H12" s="36">
        <v>0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6">
        <v>0</v>
      </c>
      <c r="T12" s="36">
        <v>0</v>
      </c>
      <c r="U12" s="36">
        <v>0</v>
      </c>
      <c r="V12" s="36">
        <v>0</v>
      </c>
    </row>
    <row r="13" spans="1:22" ht="47.25" customHeight="1">
      <c r="A13" s="35">
        <v>3</v>
      </c>
      <c r="B13" s="40" t="s">
        <v>20</v>
      </c>
      <c r="C13" s="35" t="s">
        <v>13</v>
      </c>
      <c r="D13" s="35">
        <v>0</v>
      </c>
      <c r="E13" s="41">
        <f>909954.3/10909954.3*100</f>
        <v>8.340587641141632</v>
      </c>
      <c r="F13" s="35">
        <v>0</v>
      </c>
      <c r="G13" s="35">
        <v>0</v>
      </c>
      <c r="H13" s="35">
        <v>0</v>
      </c>
      <c r="I13" s="35"/>
      <c r="J13" s="35"/>
      <c r="K13" s="35"/>
      <c r="L13" s="35"/>
      <c r="M13" s="35"/>
      <c r="N13" s="35"/>
      <c r="O13" s="35"/>
      <c r="P13" s="35"/>
      <c r="Q13" s="35"/>
      <c r="R13" s="42" t="s">
        <v>15</v>
      </c>
      <c r="S13" s="41">
        <f>10909.954/10909.954*100</f>
        <v>100</v>
      </c>
      <c r="T13" s="35">
        <v>0</v>
      </c>
      <c r="U13" s="35">
        <v>0</v>
      </c>
      <c r="V13" s="35">
        <v>0</v>
      </c>
    </row>
    <row r="14" spans="1:22" ht="40.5" customHeight="1">
      <c r="A14" s="35">
        <v>4</v>
      </c>
      <c r="B14" s="40" t="s">
        <v>22</v>
      </c>
      <c r="C14" s="35" t="s">
        <v>13</v>
      </c>
      <c r="D14" s="35">
        <v>0</v>
      </c>
      <c r="E14" s="43">
        <v>0</v>
      </c>
      <c r="F14" s="35">
        <v>0</v>
      </c>
      <c r="G14" s="35">
        <v>0</v>
      </c>
      <c r="H14" s="35">
        <v>0</v>
      </c>
      <c r="I14" s="35"/>
      <c r="J14" s="35"/>
      <c r="K14" s="35"/>
      <c r="L14" s="35"/>
      <c r="M14" s="35"/>
      <c r="N14" s="35"/>
      <c r="O14" s="35"/>
      <c r="P14" s="35"/>
      <c r="Q14" s="35"/>
      <c r="R14" s="42" t="s">
        <v>15</v>
      </c>
      <c r="S14" s="35">
        <v>3</v>
      </c>
      <c r="T14" s="44">
        <v>30</v>
      </c>
      <c r="U14" s="44">
        <v>57</v>
      </c>
      <c r="V14" s="44">
        <v>100</v>
      </c>
    </row>
    <row r="15" spans="1:22" ht="34.5" customHeight="1">
      <c r="A15" s="52"/>
      <c r="B15" s="72" t="s">
        <v>59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ht="71.25" customHeight="1">
      <c r="A16" s="45" t="s">
        <v>68</v>
      </c>
      <c r="B16" s="34" t="s">
        <v>19</v>
      </c>
      <c r="C16" s="35" t="s">
        <v>13</v>
      </c>
      <c r="D16" s="35">
        <v>0</v>
      </c>
      <c r="E16" s="43">
        <v>40</v>
      </c>
      <c r="F16" s="35">
        <v>50</v>
      </c>
      <c r="G16" s="35">
        <v>50</v>
      </c>
      <c r="H16" s="35">
        <v>50</v>
      </c>
      <c r="I16" s="35"/>
      <c r="J16" s="35"/>
      <c r="K16" s="35"/>
      <c r="L16" s="35"/>
      <c r="M16" s="35"/>
      <c r="N16" s="35"/>
      <c r="O16" s="35"/>
      <c r="P16" s="35"/>
      <c r="Q16" s="35"/>
      <c r="R16" s="42" t="s">
        <v>15</v>
      </c>
      <c r="S16" s="35">
        <v>50</v>
      </c>
      <c r="T16" s="44">
        <v>50</v>
      </c>
      <c r="U16" s="44">
        <v>50</v>
      </c>
      <c r="V16" s="44">
        <v>50</v>
      </c>
    </row>
    <row r="17" spans="1:22" ht="49.5" customHeight="1">
      <c r="A17" s="45" t="s">
        <v>69</v>
      </c>
      <c r="B17" s="46" t="s">
        <v>53</v>
      </c>
      <c r="C17" s="47" t="s">
        <v>14</v>
      </c>
      <c r="D17" s="36">
        <v>1</v>
      </c>
      <c r="E17" s="43">
        <v>7</v>
      </c>
      <c r="F17" s="36">
        <v>10</v>
      </c>
      <c r="G17" s="36">
        <v>3</v>
      </c>
      <c r="H17" s="36">
        <v>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6">
        <v>0</v>
      </c>
      <c r="T17" s="36">
        <v>0</v>
      </c>
      <c r="U17" s="36">
        <v>0</v>
      </c>
      <c r="V17" s="36">
        <v>0</v>
      </c>
    </row>
    <row r="18" spans="1:22" ht="19.5" customHeight="1">
      <c r="A18" s="53"/>
      <c r="B18" s="72" t="s">
        <v>60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ht="55.5" customHeight="1">
      <c r="A19" s="45" t="s">
        <v>70</v>
      </c>
      <c r="B19" s="46" t="s">
        <v>21</v>
      </c>
      <c r="C19" s="48" t="s">
        <v>14</v>
      </c>
      <c r="D19" s="31">
        <v>0</v>
      </c>
      <c r="E19" s="49">
        <v>1</v>
      </c>
      <c r="F19" s="31">
        <v>0</v>
      </c>
      <c r="G19" s="31">
        <v>0</v>
      </c>
      <c r="H19" s="31">
        <v>0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31">
        <v>1</v>
      </c>
      <c r="T19" s="31">
        <v>1</v>
      </c>
      <c r="U19" s="31">
        <v>1</v>
      </c>
      <c r="V19" s="31">
        <v>1</v>
      </c>
    </row>
  </sheetData>
  <sheetProtection/>
  <mergeCells count="16">
    <mergeCell ref="B18:V18"/>
    <mergeCell ref="F7:V7"/>
    <mergeCell ref="A6:A8"/>
    <mergeCell ref="B6:B8"/>
    <mergeCell ref="C6:C8"/>
    <mergeCell ref="D6:V6"/>
    <mergeCell ref="B10:V10"/>
    <mergeCell ref="B15:V15"/>
    <mergeCell ref="S3:V3"/>
    <mergeCell ref="A4:V4"/>
    <mergeCell ref="T1:V1"/>
    <mergeCell ref="Q8:R8"/>
    <mergeCell ref="O8:P8"/>
    <mergeCell ref="I8:J8"/>
    <mergeCell ref="K8:L8"/>
    <mergeCell ref="M8:N8"/>
  </mergeCells>
  <printOptions/>
  <pageMargins left="0.7" right="0.7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SheetLayoutView="115" zoomScalePageLayoutView="0" workbookViewId="0" topLeftCell="A1">
      <selection activeCell="G27" sqref="G27"/>
    </sheetView>
  </sheetViews>
  <sheetFormatPr defaultColWidth="9.140625" defaultRowHeight="15"/>
  <cols>
    <col min="1" max="1" width="35.421875" style="7" customWidth="1"/>
    <col min="2" max="2" width="16.28125" style="7" customWidth="1"/>
    <col min="3" max="3" width="12.7109375" style="7" customWidth="1"/>
    <col min="4" max="5" width="11.00390625" style="7" bestFit="1" customWidth="1"/>
    <col min="6" max="8" width="14.28125" style="7" bestFit="1" customWidth="1"/>
    <col min="9" max="9" width="15.28125" style="7" customWidth="1"/>
    <col min="10" max="16384" width="9.140625" style="7" customWidth="1"/>
  </cols>
  <sheetData>
    <row r="1" spans="1:10" ht="39" customHeight="1">
      <c r="A1" s="5"/>
      <c r="B1" s="5"/>
      <c r="C1" s="5"/>
      <c r="D1" s="5"/>
      <c r="E1" s="6"/>
      <c r="G1" s="81" t="s">
        <v>61</v>
      </c>
      <c r="H1" s="81"/>
      <c r="I1" s="81"/>
      <c r="J1" s="8"/>
    </row>
    <row r="3" spans="1:9" s="9" customFormat="1" ht="36.75" customHeight="1">
      <c r="A3" s="69" t="s">
        <v>71</v>
      </c>
      <c r="B3" s="69"/>
      <c r="C3" s="69"/>
      <c r="D3" s="69"/>
      <c r="E3" s="69"/>
      <c r="F3" s="69"/>
      <c r="G3" s="69"/>
      <c r="H3" s="69"/>
      <c r="I3" s="69"/>
    </row>
    <row r="5" spans="1:9" ht="30" customHeight="1">
      <c r="A5" s="82" t="s">
        <v>27</v>
      </c>
      <c r="B5" s="84" t="s">
        <v>34</v>
      </c>
      <c r="C5" s="86" t="s">
        <v>33</v>
      </c>
      <c r="D5" s="86"/>
      <c r="E5" s="86"/>
      <c r="F5" s="86"/>
      <c r="G5" s="86"/>
      <c r="H5" s="86"/>
      <c r="I5" s="86"/>
    </row>
    <row r="6" spans="1:9" ht="16.5" customHeight="1">
      <c r="A6" s="83"/>
      <c r="B6" s="85"/>
      <c r="C6" s="12">
        <v>2014</v>
      </c>
      <c r="D6" s="12">
        <v>2015</v>
      </c>
      <c r="E6" s="23">
        <v>2016</v>
      </c>
      <c r="F6" s="23">
        <v>2017</v>
      </c>
      <c r="G6" s="12">
        <v>2018</v>
      </c>
      <c r="H6" s="12">
        <v>2019</v>
      </c>
      <c r="I6" s="13">
        <v>2020</v>
      </c>
    </row>
    <row r="7" spans="1:9" ht="16.5" customHeight="1">
      <c r="A7" s="10">
        <v>1</v>
      </c>
      <c r="B7" s="11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3">
        <v>9</v>
      </c>
    </row>
    <row r="8" spans="1:9" s="9" customFormat="1" ht="19.5" customHeight="1">
      <c r="A8" s="14" t="s">
        <v>51</v>
      </c>
      <c r="B8" s="15">
        <f>B10+B11+B12+B13</f>
        <v>336268086.37</v>
      </c>
      <c r="C8" s="15">
        <f aca="true" t="shared" si="0" ref="C8:I8">C10+C11+C12+C13</f>
        <v>859086.3700000001</v>
      </c>
      <c r="D8" s="15">
        <f t="shared" si="0"/>
        <v>0</v>
      </c>
      <c r="E8" s="15">
        <f t="shared" si="0"/>
        <v>0</v>
      </c>
      <c r="F8" s="15">
        <f t="shared" si="0"/>
        <v>10000000</v>
      </c>
      <c r="G8" s="15">
        <f t="shared" si="0"/>
        <v>90000000</v>
      </c>
      <c r="H8" s="15">
        <f t="shared" si="0"/>
        <v>90000000</v>
      </c>
      <c r="I8" s="15">
        <f t="shared" si="0"/>
        <v>145409000</v>
      </c>
    </row>
    <row r="9" spans="1:9" s="16" customFormat="1" ht="16.5" customHeight="1">
      <c r="A9" s="75" t="s">
        <v>29</v>
      </c>
      <c r="B9" s="76"/>
      <c r="C9" s="76"/>
      <c r="D9" s="76"/>
      <c r="E9" s="76"/>
      <c r="F9" s="76"/>
      <c r="G9" s="76"/>
      <c r="H9" s="76"/>
      <c r="I9" s="77"/>
    </row>
    <row r="10" spans="1:9" ht="16.5" customHeight="1">
      <c r="A10" s="17" t="s">
        <v>30</v>
      </c>
      <c r="B10" s="18">
        <f>C10+D10+E10+F10+G10+H10+I10</f>
        <v>335957918.06</v>
      </c>
      <c r="C10" s="19">
        <f>C17</f>
        <v>548918.06</v>
      </c>
      <c r="D10" s="19">
        <f aca="true" t="shared" si="1" ref="D10:I10">D17</f>
        <v>0</v>
      </c>
      <c r="E10" s="19">
        <f t="shared" si="1"/>
        <v>0</v>
      </c>
      <c r="F10" s="19">
        <f t="shared" si="1"/>
        <v>10000000</v>
      </c>
      <c r="G10" s="19">
        <f t="shared" si="1"/>
        <v>90000000</v>
      </c>
      <c r="H10" s="19">
        <f t="shared" si="1"/>
        <v>90000000</v>
      </c>
      <c r="I10" s="19">
        <f t="shared" si="1"/>
        <v>145409000</v>
      </c>
    </row>
    <row r="11" spans="1:9" ht="16.5" customHeight="1">
      <c r="A11" s="17" t="s">
        <v>73</v>
      </c>
      <c r="B11" s="18">
        <f>C11+D11+E11+F11+G11+H11+I11</f>
        <v>310168.31</v>
      </c>
      <c r="C11" s="19">
        <f aca="true" t="shared" si="2" ref="C11:I13">C18</f>
        <v>310168.31</v>
      </c>
      <c r="D11" s="19">
        <f t="shared" si="2"/>
        <v>0</v>
      </c>
      <c r="E11" s="19">
        <f t="shared" si="2"/>
        <v>0</v>
      </c>
      <c r="F11" s="19">
        <f t="shared" si="2"/>
        <v>0</v>
      </c>
      <c r="G11" s="19">
        <f t="shared" si="2"/>
        <v>0</v>
      </c>
      <c r="H11" s="19">
        <f t="shared" si="2"/>
        <v>0</v>
      </c>
      <c r="I11" s="19">
        <f t="shared" si="2"/>
        <v>0</v>
      </c>
    </row>
    <row r="12" spans="1:9" ht="16.5" customHeight="1">
      <c r="A12" s="17" t="s">
        <v>74</v>
      </c>
      <c r="B12" s="18">
        <f>C12+D12+E12+F12+G12+H12+I12</f>
        <v>0</v>
      </c>
      <c r="C12" s="19">
        <f t="shared" si="2"/>
        <v>0</v>
      </c>
      <c r="D12" s="19">
        <f t="shared" si="2"/>
        <v>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I12" s="19">
        <f t="shared" si="2"/>
        <v>0</v>
      </c>
    </row>
    <row r="13" spans="1:9" ht="16.5" customHeight="1">
      <c r="A13" s="17" t="s">
        <v>31</v>
      </c>
      <c r="B13" s="18">
        <f>C13+D13+E13+F13+G13+H13+I13</f>
        <v>0</v>
      </c>
      <c r="C13" s="19">
        <f t="shared" si="2"/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</row>
    <row r="14" spans="1:9" s="16" customFormat="1" ht="16.5" customHeight="1">
      <c r="A14" s="78" t="s">
        <v>32</v>
      </c>
      <c r="B14" s="79"/>
      <c r="C14" s="79"/>
      <c r="D14" s="79"/>
      <c r="E14" s="79"/>
      <c r="F14" s="79"/>
      <c r="G14" s="79"/>
      <c r="H14" s="79"/>
      <c r="I14" s="80"/>
    </row>
    <row r="15" spans="1:9" s="9" customFormat="1" ht="39.75" customHeight="1">
      <c r="A15" s="20" t="s">
        <v>16</v>
      </c>
      <c r="B15" s="15">
        <f>B17+B18+B19+B20</f>
        <v>336268086.37</v>
      </c>
      <c r="C15" s="15">
        <f aca="true" t="shared" si="3" ref="C15:I15">C17+C18+C19+C20</f>
        <v>859086.3700000001</v>
      </c>
      <c r="D15" s="15">
        <f t="shared" si="3"/>
        <v>0</v>
      </c>
      <c r="E15" s="15">
        <f t="shared" si="3"/>
        <v>0</v>
      </c>
      <c r="F15" s="15">
        <f t="shared" si="3"/>
        <v>10000000</v>
      </c>
      <c r="G15" s="15">
        <f t="shared" si="3"/>
        <v>90000000</v>
      </c>
      <c r="H15" s="15">
        <f t="shared" si="3"/>
        <v>90000000</v>
      </c>
      <c r="I15" s="15">
        <f t="shared" si="3"/>
        <v>145409000</v>
      </c>
    </row>
    <row r="16" spans="1:9" s="16" customFormat="1" ht="16.5" customHeight="1">
      <c r="A16" s="75" t="s">
        <v>29</v>
      </c>
      <c r="B16" s="76"/>
      <c r="C16" s="76"/>
      <c r="D16" s="76"/>
      <c r="E16" s="76"/>
      <c r="F16" s="76"/>
      <c r="G16" s="76"/>
      <c r="H16" s="76"/>
      <c r="I16" s="77"/>
    </row>
    <row r="17" spans="1:9" ht="16.5" customHeight="1">
      <c r="A17" s="17" t="s">
        <v>30</v>
      </c>
      <c r="B17" s="21">
        <f>C17+D17+E17+F17+G17+H17+I17</f>
        <v>335957918.06</v>
      </c>
      <c r="C17" s="19">
        <f>'Таблица 3'!F40</f>
        <v>548918.06</v>
      </c>
      <c r="D17" s="19">
        <f>'Таблица 3'!G40</f>
        <v>0</v>
      </c>
      <c r="E17" s="19">
        <f>'Таблица 3'!H40</f>
        <v>0</v>
      </c>
      <c r="F17" s="19">
        <f>'Таблица 3'!I40</f>
        <v>10000000</v>
      </c>
      <c r="G17" s="19">
        <f>'Таблица 3'!J40</f>
        <v>90000000</v>
      </c>
      <c r="H17" s="19">
        <f>'Таблица 3'!K40</f>
        <v>90000000</v>
      </c>
      <c r="I17" s="19">
        <f>'Таблица 3'!L40</f>
        <v>145409000</v>
      </c>
    </row>
    <row r="18" spans="1:9" ht="16.5" customHeight="1">
      <c r="A18" s="17" t="s">
        <v>73</v>
      </c>
      <c r="B18" s="21">
        <f>C18+D18+E18+F18+G18+H18+I18</f>
        <v>310168.31</v>
      </c>
      <c r="C18" s="19">
        <f>'Таблица 3'!F41</f>
        <v>310168.31</v>
      </c>
      <c r="D18" s="19">
        <f>'Таблица 3'!G41</f>
        <v>0</v>
      </c>
      <c r="E18" s="19">
        <f>'Таблица 3'!H41</f>
        <v>0</v>
      </c>
      <c r="F18" s="19">
        <f>'Таблица 3'!I41</f>
        <v>0</v>
      </c>
      <c r="G18" s="19">
        <f>'Таблица 3'!J41</f>
        <v>0</v>
      </c>
      <c r="H18" s="19">
        <f>'Таблица 3'!K41</f>
        <v>0</v>
      </c>
      <c r="I18" s="19">
        <f>'Таблица 3'!L41</f>
        <v>0</v>
      </c>
    </row>
    <row r="19" spans="1:9" ht="16.5" customHeight="1">
      <c r="A19" s="17" t="s">
        <v>74</v>
      </c>
      <c r="B19" s="21">
        <f>C19+D19+E19+F19+G19+H19+I19</f>
        <v>0</v>
      </c>
      <c r="C19" s="19">
        <f>'Таблица 3'!F42</f>
        <v>0</v>
      </c>
      <c r="D19" s="19">
        <f>'Таблица 3'!G42</f>
        <v>0</v>
      </c>
      <c r="E19" s="19">
        <f>'Таблица 3'!H42</f>
        <v>0</v>
      </c>
      <c r="F19" s="19">
        <f>'Таблица 3'!I42</f>
        <v>0</v>
      </c>
      <c r="G19" s="19">
        <f>'Таблица 3'!J42</f>
        <v>0</v>
      </c>
      <c r="H19" s="19">
        <f>'Таблица 3'!K42</f>
        <v>0</v>
      </c>
      <c r="I19" s="19">
        <f>'Таблица 3'!L42</f>
        <v>0</v>
      </c>
    </row>
    <row r="20" spans="1:9" ht="16.5" customHeight="1">
      <c r="A20" s="17" t="s">
        <v>31</v>
      </c>
      <c r="B20" s="21">
        <f>C20+D20+E20+F20+G20+H20+I20</f>
        <v>0</v>
      </c>
      <c r="C20" s="19">
        <f>'Таблица 3'!F43</f>
        <v>0</v>
      </c>
      <c r="D20" s="19">
        <f>'Таблица 3'!G43</f>
        <v>0</v>
      </c>
      <c r="E20" s="19">
        <f>'Таблица 3'!H43</f>
        <v>0</v>
      </c>
      <c r="F20" s="19">
        <f>'Таблица 3'!I43</f>
        <v>0</v>
      </c>
      <c r="G20" s="19">
        <f>'Таблица 3'!J43</f>
        <v>0</v>
      </c>
      <c r="H20" s="19">
        <f>'Таблица 3'!K43</f>
        <v>0</v>
      </c>
      <c r="I20" s="19">
        <f>'Таблица 3'!L43</f>
        <v>0</v>
      </c>
    </row>
    <row r="21" spans="1:9" ht="30">
      <c r="A21" s="22" t="s">
        <v>35</v>
      </c>
      <c r="B21" s="21">
        <f>C21+D21+E21+F21+G21+H21+I21</f>
        <v>335807918.06</v>
      </c>
      <c r="C21" s="19">
        <v>398918.06</v>
      </c>
      <c r="D21" s="19">
        <f>'Таблица 3'!G44</f>
        <v>0</v>
      </c>
      <c r="E21" s="19">
        <f>'Таблица 3'!H44</f>
        <v>0</v>
      </c>
      <c r="F21" s="19">
        <f>F17</f>
        <v>10000000</v>
      </c>
      <c r="G21" s="19">
        <f>G17</f>
        <v>90000000</v>
      </c>
      <c r="H21" s="19">
        <f>H17</f>
        <v>90000000</v>
      </c>
      <c r="I21" s="19">
        <f>I17</f>
        <v>145409000</v>
      </c>
    </row>
  </sheetData>
  <sheetProtection/>
  <mergeCells count="8">
    <mergeCell ref="A9:I9"/>
    <mergeCell ref="A14:I14"/>
    <mergeCell ref="A16:I16"/>
    <mergeCell ref="G1:I1"/>
    <mergeCell ref="A5:A6"/>
    <mergeCell ref="B5:B6"/>
    <mergeCell ref="C5:I5"/>
    <mergeCell ref="A3:I3"/>
  </mergeCells>
  <printOptions/>
  <pageMargins left="0.5118110236220472" right="0.5118110236220472" top="0.31496062992125984" bottom="0.15748031496062992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zoomScale="115" zoomScaleNormal="115" zoomScaleSheetLayoutView="115" zoomScalePageLayoutView="0" workbookViewId="0" topLeftCell="B1">
      <selection activeCell="K29" sqref="K29"/>
    </sheetView>
  </sheetViews>
  <sheetFormatPr defaultColWidth="9.140625" defaultRowHeight="15"/>
  <cols>
    <col min="1" max="1" width="5.57421875" style="67" customWidth="1"/>
    <col min="2" max="2" width="33.8515625" style="1" customWidth="1"/>
    <col min="3" max="3" width="11.57421875" style="1" customWidth="1"/>
    <col min="4" max="4" width="9.8515625" style="1" customWidth="1"/>
    <col min="5" max="5" width="16.28125" style="57" customWidth="1"/>
    <col min="6" max="6" width="9.8515625" style="1" customWidth="1"/>
    <col min="7" max="7" width="10.57421875" style="1" customWidth="1"/>
    <col min="8" max="8" width="9.00390625" style="1" customWidth="1"/>
    <col min="9" max="9" width="12.28125" style="1" customWidth="1"/>
    <col min="10" max="10" width="12.7109375" style="1" customWidth="1"/>
    <col min="11" max="11" width="12.28125" style="1" customWidth="1"/>
    <col min="12" max="12" width="14.140625" style="1" customWidth="1"/>
    <col min="13" max="13" width="30.00390625" style="1" customWidth="1"/>
    <col min="14" max="14" width="4.8515625" style="1" bestFit="1" customWidth="1"/>
    <col min="15" max="20" width="4.421875" style="1" bestFit="1" customWidth="1"/>
    <col min="21" max="21" width="18.140625" style="1" customWidth="1"/>
    <col min="22" max="16384" width="9.140625" style="1" customWidth="1"/>
  </cols>
  <sheetData>
    <row r="1" spans="1:21" ht="27" customHeight="1">
      <c r="A1" s="1"/>
      <c r="M1" s="4"/>
      <c r="S1" s="95" t="s">
        <v>62</v>
      </c>
      <c r="T1" s="95"/>
      <c r="U1" s="95"/>
    </row>
    <row r="2" ht="12.75">
      <c r="A2" s="1"/>
    </row>
    <row r="3" spans="1:21" ht="18.75" customHeight="1">
      <c r="A3" s="94" t="s">
        <v>72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ht="12.75">
      <c r="A4" s="1"/>
    </row>
    <row r="5" spans="1:21" ht="49.5" customHeight="1">
      <c r="A5" s="104" t="s">
        <v>37</v>
      </c>
      <c r="B5" s="104" t="s">
        <v>36</v>
      </c>
      <c r="C5" s="104" t="s">
        <v>40</v>
      </c>
      <c r="D5" s="119" t="s">
        <v>27</v>
      </c>
      <c r="E5" s="104" t="s">
        <v>42</v>
      </c>
      <c r="F5" s="104"/>
      <c r="G5" s="104"/>
      <c r="H5" s="104"/>
      <c r="I5" s="104"/>
      <c r="J5" s="104"/>
      <c r="K5" s="104"/>
      <c r="L5" s="104"/>
      <c r="M5" s="104" t="s">
        <v>44</v>
      </c>
      <c r="N5" s="104"/>
      <c r="O5" s="104"/>
      <c r="P5" s="104"/>
      <c r="Q5" s="104"/>
      <c r="R5" s="104"/>
      <c r="S5" s="104"/>
      <c r="T5" s="104"/>
      <c r="U5" s="116" t="s">
        <v>45</v>
      </c>
    </row>
    <row r="6" spans="1:21" ht="17.25" customHeight="1">
      <c r="A6" s="104"/>
      <c r="B6" s="104"/>
      <c r="C6" s="104"/>
      <c r="D6" s="120"/>
      <c r="E6" s="58" t="s">
        <v>4</v>
      </c>
      <c r="F6" s="55">
        <v>2014</v>
      </c>
      <c r="G6" s="55">
        <v>2015</v>
      </c>
      <c r="H6" s="55">
        <v>2016</v>
      </c>
      <c r="I6" s="55">
        <v>2017</v>
      </c>
      <c r="J6" s="55">
        <v>2018</v>
      </c>
      <c r="K6" s="55">
        <v>2019</v>
      </c>
      <c r="L6" s="56">
        <v>2020</v>
      </c>
      <c r="M6" s="56" t="s">
        <v>38</v>
      </c>
      <c r="N6" s="55">
        <v>2014</v>
      </c>
      <c r="O6" s="55">
        <v>2015</v>
      </c>
      <c r="P6" s="55">
        <v>2016</v>
      </c>
      <c r="Q6" s="55">
        <v>2017</v>
      </c>
      <c r="R6" s="55">
        <v>2018</v>
      </c>
      <c r="S6" s="55">
        <v>2019</v>
      </c>
      <c r="T6" s="56">
        <v>2020</v>
      </c>
      <c r="U6" s="117"/>
    </row>
    <row r="7" spans="1:21" ht="12.75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20</v>
      </c>
      <c r="U7" s="59">
        <v>21</v>
      </c>
    </row>
    <row r="8" spans="1:21" ht="12.75">
      <c r="A8" s="60"/>
      <c r="B8" s="123" t="s">
        <v>50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</row>
    <row r="9" spans="1:21" ht="12.75">
      <c r="A9" s="54">
        <v>1</v>
      </c>
      <c r="B9" s="121" t="s">
        <v>41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</row>
    <row r="10" spans="1:21" ht="12.75">
      <c r="A10" s="105" t="s">
        <v>5</v>
      </c>
      <c r="B10" s="118" t="s">
        <v>64</v>
      </c>
      <c r="C10" s="105">
        <v>2014</v>
      </c>
      <c r="D10" s="61" t="s">
        <v>4</v>
      </c>
      <c r="E10" s="3">
        <f>E11+E12+E13+E14</f>
        <v>398918.06</v>
      </c>
      <c r="F10" s="3">
        <f aca="true" t="shared" si="0" ref="F10:L10">F11+F12+F13+F14</f>
        <v>398918.06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96" t="s">
        <v>55</v>
      </c>
      <c r="N10" s="90">
        <v>5</v>
      </c>
      <c r="O10" s="90" t="s">
        <v>63</v>
      </c>
      <c r="P10" s="90" t="s">
        <v>63</v>
      </c>
      <c r="Q10" s="90" t="s">
        <v>63</v>
      </c>
      <c r="R10" s="90" t="s">
        <v>63</v>
      </c>
      <c r="S10" s="90" t="s">
        <v>63</v>
      </c>
      <c r="T10" s="90" t="s">
        <v>63</v>
      </c>
      <c r="U10" s="98" t="s">
        <v>39</v>
      </c>
    </row>
    <row r="11" spans="1:21" ht="12.75">
      <c r="A11" s="105"/>
      <c r="B11" s="118"/>
      <c r="C11" s="105"/>
      <c r="D11" s="2" t="s">
        <v>2</v>
      </c>
      <c r="E11" s="3">
        <f>F11+G11+H11+I11+J11+K11+L11</f>
        <v>398918.06</v>
      </c>
      <c r="F11" s="3">
        <v>398918.06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12"/>
      <c r="N11" s="90"/>
      <c r="O11" s="90"/>
      <c r="P11" s="90"/>
      <c r="Q11" s="90"/>
      <c r="R11" s="90"/>
      <c r="S11" s="90"/>
      <c r="T11" s="90"/>
      <c r="U11" s="99"/>
    </row>
    <row r="12" spans="1:21" ht="12.75">
      <c r="A12" s="105"/>
      <c r="B12" s="118"/>
      <c r="C12" s="105"/>
      <c r="D12" s="2" t="s">
        <v>0</v>
      </c>
      <c r="E12" s="3">
        <f>F12+G12+H12+I12+J12+K12+L12</f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12"/>
      <c r="N12" s="90"/>
      <c r="O12" s="90"/>
      <c r="P12" s="90"/>
      <c r="Q12" s="90"/>
      <c r="R12" s="90"/>
      <c r="S12" s="90"/>
      <c r="T12" s="90"/>
      <c r="U12" s="99"/>
    </row>
    <row r="13" spans="1:21" ht="12.75">
      <c r="A13" s="105"/>
      <c r="B13" s="118"/>
      <c r="C13" s="105"/>
      <c r="D13" s="2" t="s">
        <v>1</v>
      </c>
      <c r="E13" s="3">
        <f>F13+G13+H13+I13+J13+K13+L13</f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12"/>
      <c r="N13" s="90"/>
      <c r="O13" s="90"/>
      <c r="P13" s="90"/>
      <c r="Q13" s="90"/>
      <c r="R13" s="90"/>
      <c r="S13" s="90"/>
      <c r="T13" s="90"/>
      <c r="U13" s="99"/>
    </row>
    <row r="14" spans="1:21" ht="12.75">
      <c r="A14" s="105"/>
      <c r="B14" s="118"/>
      <c r="C14" s="105"/>
      <c r="D14" s="2" t="s">
        <v>3</v>
      </c>
      <c r="E14" s="3">
        <f>F14+G14+H14+I14+J14+K14+L14</f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97"/>
      <c r="N14" s="90"/>
      <c r="O14" s="90"/>
      <c r="P14" s="90"/>
      <c r="Q14" s="90"/>
      <c r="R14" s="90"/>
      <c r="S14" s="90"/>
      <c r="T14" s="90"/>
      <c r="U14" s="100"/>
    </row>
    <row r="15" spans="1:21" ht="12.75" customHeight="1">
      <c r="A15" s="105" t="s">
        <v>6</v>
      </c>
      <c r="B15" s="118" t="s">
        <v>65</v>
      </c>
      <c r="C15" s="105">
        <v>2014</v>
      </c>
      <c r="D15" s="2" t="s">
        <v>4</v>
      </c>
      <c r="E15" s="3">
        <f aca="true" t="shared" si="1" ref="E15:L15">E16+E17+E18+E19</f>
        <v>460168.31</v>
      </c>
      <c r="F15" s="3">
        <f t="shared" si="1"/>
        <v>460168.31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  <c r="K15" s="3">
        <f t="shared" si="1"/>
        <v>0</v>
      </c>
      <c r="L15" s="3">
        <f t="shared" si="1"/>
        <v>0</v>
      </c>
      <c r="M15" s="96" t="s">
        <v>54</v>
      </c>
      <c r="N15" s="90">
        <v>10</v>
      </c>
      <c r="O15" s="90" t="s">
        <v>63</v>
      </c>
      <c r="P15" s="90" t="s">
        <v>63</v>
      </c>
      <c r="Q15" s="90" t="s">
        <v>63</v>
      </c>
      <c r="R15" s="90" t="s">
        <v>63</v>
      </c>
      <c r="S15" s="90" t="s">
        <v>63</v>
      </c>
      <c r="T15" s="90" t="s">
        <v>63</v>
      </c>
      <c r="U15" s="98" t="s">
        <v>39</v>
      </c>
    </row>
    <row r="16" spans="1:21" ht="12.75">
      <c r="A16" s="105"/>
      <c r="B16" s="118"/>
      <c r="C16" s="105"/>
      <c r="D16" s="2" t="s">
        <v>2</v>
      </c>
      <c r="E16" s="3">
        <f>F16+G16+H16+I16+J16+K16+L16</f>
        <v>150000</v>
      </c>
      <c r="F16" s="3">
        <v>150000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12"/>
      <c r="N16" s="90"/>
      <c r="O16" s="90"/>
      <c r="P16" s="90"/>
      <c r="Q16" s="90"/>
      <c r="R16" s="90"/>
      <c r="S16" s="90"/>
      <c r="T16" s="90"/>
      <c r="U16" s="99"/>
    </row>
    <row r="17" spans="1:21" ht="12.75">
      <c r="A17" s="105"/>
      <c r="B17" s="118"/>
      <c r="C17" s="105"/>
      <c r="D17" s="2" t="s">
        <v>0</v>
      </c>
      <c r="E17" s="3">
        <f>F17+G17+H17+I17+J17+K17+L17</f>
        <v>310168.31</v>
      </c>
      <c r="F17" s="3">
        <v>310168.31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12"/>
      <c r="N17" s="90"/>
      <c r="O17" s="90"/>
      <c r="P17" s="90"/>
      <c r="Q17" s="90"/>
      <c r="R17" s="90"/>
      <c r="S17" s="90"/>
      <c r="T17" s="90"/>
      <c r="U17" s="99"/>
    </row>
    <row r="18" spans="1:21" ht="12.75">
      <c r="A18" s="105"/>
      <c r="B18" s="118"/>
      <c r="C18" s="105"/>
      <c r="D18" s="2" t="s">
        <v>1</v>
      </c>
      <c r="E18" s="3">
        <f>F18+G18+H18+I18+J18+K18+L18</f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12"/>
      <c r="N18" s="90"/>
      <c r="O18" s="90"/>
      <c r="P18" s="90"/>
      <c r="Q18" s="90"/>
      <c r="R18" s="90"/>
      <c r="S18" s="90"/>
      <c r="T18" s="90"/>
      <c r="U18" s="99"/>
    </row>
    <row r="19" spans="1:21" ht="12.75">
      <c r="A19" s="105"/>
      <c r="B19" s="118"/>
      <c r="C19" s="105"/>
      <c r="D19" s="2" t="s">
        <v>3</v>
      </c>
      <c r="E19" s="3">
        <f>F19+G19+H19+I19+J19+K19+L19</f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97"/>
      <c r="N19" s="90"/>
      <c r="O19" s="90"/>
      <c r="P19" s="90"/>
      <c r="Q19" s="90"/>
      <c r="R19" s="90"/>
      <c r="S19" s="90"/>
      <c r="T19" s="90"/>
      <c r="U19" s="100"/>
    </row>
    <row r="20" spans="1:21" ht="12.75" customHeight="1">
      <c r="A20" s="110"/>
      <c r="B20" s="111" t="s">
        <v>43</v>
      </c>
      <c r="C20" s="105"/>
      <c r="D20" s="61" t="s">
        <v>4</v>
      </c>
      <c r="E20" s="62">
        <f aca="true" t="shared" si="2" ref="E20:L20">E22+E23+E24+E25</f>
        <v>859086.3700000001</v>
      </c>
      <c r="F20" s="62">
        <f t="shared" si="2"/>
        <v>859086.3700000001</v>
      </c>
      <c r="G20" s="62">
        <f t="shared" si="2"/>
        <v>0</v>
      </c>
      <c r="H20" s="62">
        <f t="shared" si="2"/>
        <v>0</v>
      </c>
      <c r="I20" s="62">
        <f t="shared" si="2"/>
        <v>0</v>
      </c>
      <c r="J20" s="62">
        <f t="shared" si="2"/>
        <v>0</v>
      </c>
      <c r="K20" s="62">
        <f t="shared" si="2"/>
        <v>0</v>
      </c>
      <c r="L20" s="62">
        <f t="shared" si="2"/>
        <v>0</v>
      </c>
      <c r="M20" s="96"/>
      <c r="N20" s="91"/>
      <c r="O20" s="91"/>
      <c r="P20" s="91"/>
      <c r="Q20" s="91"/>
      <c r="R20" s="91"/>
      <c r="S20" s="91"/>
      <c r="T20" s="91"/>
      <c r="U20" s="98"/>
    </row>
    <row r="21" spans="1:21" ht="12.75">
      <c r="A21" s="110"/>
      <c r="B21" s="111"/>
      <c r="C21" s="105"/>
      <c r="D21" s="113" t="s">
        <v>28</v>
      </c>
      <c r="E21" s="114"/>
      <c r="F21" s="114"/>
      <c r="G21" s="114"/>
      <c r="H21" s="114"/>
      <c r="I21" s="114"/>
      <c r="J21" s="114"/>
      <c r="K21" s="114"/>
      <c r="L21" s="115"/>
      <c r="M21" s="112"/>
      <c r="N21" s="92"/>
      <c r="O21" s="92"/>
      <c r="P21" s="92"/>
      <c r="Q21" s="92"/>
      <c r="R21" s="92"/>
      <c r="S21" s="92"/>
      <c r="T21" s="92"/>
      <c r="U21" s="99"/>
    </row>
    <row r="22" spans="1:24" ht="12.75">
      <c r="A22" s="110"/>
      <c r="B22" s="111"/>
      <c r="C22" s="105"/>
      <c r="D22" s="2" t="s">
        <v>2</v>
      </c>
      <c r="E22" s="62">
        <f>F22+G22+H22+I22+J22+K22+L22</f>
        <v>548918.06</v>
      </c>
      <c r="F22" s="3">
        <f aca="true" t="shared" si="3" ref="F22:L25">F11+F16</f>
        <v>548918.06</v>
      </c>
      <c r="G22" s="3">
        <f t="shared" si="3"/>
        <v>0</v>
      </c>
      <c r="H22" s="3">
        <f t="shared" si="3"/>
        <v>0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0</v>
      </c>
      <c r="M22" s="112"/>
      <c r="N22" s="92"/>
      <c r="O22" s="92"/>
      <c r="P22" s="92"/>
      <c r="Q22" s="92"/>
      <c r="R22" s="92"/>
      <c r="S22" s="92"/>
      <c r="T22" s="92"/>
      <c r="U22" s="99"/>
      <c r="X22" s="4"/>
    </row>
    <row r="23" spans="1:21" ht="12.75">
      <c r="A23" s="110"/>
      <c r="B23" s="111"/>
      <c r="C23" s="105"/>
      <c r="D23" s="2" t="s">
        <v>0</v>
      </c>
      <c r="E23" s="62">
        <f>F23+G23+H23+I23+J23+K23+L23</f>
        <v>310168.31</v>
      </c>
      <c r="F23" s="3">
        <f t="shared" si="3"/>
        <v>310168.31</v>
      </c>
      <c r="G23" s="3">
        <f t="shared" si="3"/>
        <v>0</v>
      </c>
      <c r="H23" s="3">
        <f t="shared" si="3"/>
        <v>0</v>
      </c>
      <c r="I23" s="3">
        <f t="shared" si="3"/>
        <v>0</v>
      </c>
      <c r="J23" s="3">
        <f t="shared" si="3"/>
        <v>0</v>
      </c>
      <c r="K23" s="3">
        <f t="shared" si="3"/>
        <v>0</v>
      </c>
      <c r="L23" s="3">
        <f t="shared" si="3"/>
        <v>0</v>
      </c>
      <c r="M23" s="112"/>
      <c r="N23" s="92"/>
      <c r="O23" s="92"/>
      <c r="P23" s="92"/>
      <c r="Q23" s="92"/>
      <c r="R23" s="92"/>
      <c r="S23" s="92"/>
      <c r="T23" s="92"/>
      <c r="U23" s="99"/>
    </row>
    <row r="24" spans="1:21" ht="12.75">
      <c r="A24" s="110"/>
      <c r="B24" s="111"/>
      <c r="C24" s="105"/>
      <c r="D24" s="2" t="s">
        <v>1</v>
      </c>
      <c r="E24" s="62">
        <f>F24+G24+H24+I24+J24+K24+L24</f>
        <v>0</v>
      </c>
      <c r="F24" s="3">
        <f t="shared" si="3"/>
        <v>0</v>
      </c>
      <c r="G24" s="3">
        <f t="shared" si="3"/>
        <v>0</v>
      </c>
      <c r="H24" s="3">
        <f t="shared" si="3"/>
        <v>0</v>
      </c>
      <c r="I24" s="3">
        <f t="shared" si="3"/>
        <v>0</v>
      </c>
      <c r="J24" s="3">
        <f t="shared" si="3"/>
        <v>0</v>
      </c>
      <c r="K24" s="3">
        <f t="shared" si="3"/>
        <v>0</v>
      </c>
      <c r="L24" s="3">
        <f t="shared" si="3"/>
        <v>0</v>
      </c>
      <c r="M24" s="112"/>
      <c r="N24" s="92"/>
      <c r="O24" s="92"/>
      <c r="P24" s="92"/>
      <c r="Q24" s="92"/>
      <c r="R24" s="92"/>
      <c r="S24" s="92"/>
      <c r="T24" s="92"/>
      <c r="U24" s="99"/>
    </row>
    <row r="25" spans="1:21" ht="12.75">
      <c r="A25" s="110"/>
      <c r="B25" s="111"/>
      <c r="C25" s="105"/>
      <c r="D25" s="2" t="s">
        <v>3</v>
      </c>
      <c r="E25" s="62">
        <f>F25+G25+H25+I25+J25+K25+L25</f>
        <v>0</v>
      </c>
      <c r="F25" s="3">
        <f t="shared" si="3"/>
        <v>0</v>
      </c>
      <c r="G25" s="3">
        <f t="shared" si="3"/>
        <v>0</v>
      </c>
      <c r="H25" s="3">
        <f t="shared" si="3"/>
        <v>0</v>
      </c>
      <c r="I25" s="3">
        <f t="shared" si="3"/>
        <v>0</v>
      </c>
      <c r="J25" s="3">
        <f t="shared" si="3"/>
        <v>0</v>
      </c>
      <c r="K25" s="3">
        <f t="shared" si="3"/>
        <v>0</v>
      </c>
      <c r="L25" s="3">
        <f t="shared" si="3"/>
        <v>0</v>
      </c>
      <c r="M25" s="97"/>
      <c r="N25" s="93"/>
      <c r="O25" s="93"/>
      <c r="P25" s="93"/>
      <c r="Q25" s="93"/>
      <c r="R25" s="93"/>
      <c r="S25" s="93"/>
      <c r="T25" s="93"/>
      <c r="U25" s="100"/>
    </row>
    <row r="26" spans="1:21" ht="12.75">
      <c r="A26" s="54" t="s">
        <v>7</v>
      </c>
      <c r="B26" s="121" t="s">
        <v>46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</row>
    <row r="27" spans="1:21" ht="12.75" customHeight="1">
      <c r="A27" s="105" t="s">
        <v>8</v>
      </c>
      <c r="B27" s="118" t="s">
        <v>66</v>
      </c>
      <c r="C27" s="105" t="s">
        <v>75</v>
      </c>
      <c r="D27" s="2" t="s">
        <v>4</v>
      </c>
      <c r="E27" s="3">
        <f aca="true" t="shared" si="4" ref="E27:L27">E28+E29+E30+E31</f>
        <v>335409000</v>
      </c>
      <c r="F27" s="3">
        <f t="shared" si="4"/>
        <v>0</v>
      </c>
      <c r="G27" s="3">
        <f t="shared" si="4"/>
        <v>0</v>
      </c>
      <c r="H27" s="3">
        <f t="shared" si="4"/>
        <v>0</v>
      </c>
      <c r="I27" s="3">
        <f t="shared" si="4"/>
        <v>10000000</v>
      </c>
      <c r="J27" s="3">
        <f t="shared" si="4"/>
        <v>90000000</v>
      </c>
      <c r="K27" s="3">
        <f t="shared" si="4"/>
        <v>90000000</v>
      </c>
      <c r="L27" s="3">
        <f t="shared" si="4"/>
        <v>145409000</v>
      </c>
      <c r="M27" s="96" t="s">
        <v>57</v>
      </c>
      <c r="N27" s="87" t="s">
        <v>63</v>
      </c>
      <c r="O27" s="87" t="s">
        <v>63</v>
      </c>
      <c r="P27" s="87" t="s">
        <v>63</v>
      </c>
      <c r="Q27" s="87">
        <v>1</v>
      </c>
      <c r="R27" s="87" t="s">
        <v>63</v>
      </c>
      <c r="S27" s="87" t="s">
        <v>63</v>
      </c>
      <c r="T27" s="87" t="s">
        <v>63</v>
      </c>
      <c r="U27" s="98" t="s">
        <v>48</v>
      </c>
    </row>
    <row r="28" spans="1:21" ht="41.25" customHeight="1">
      <c r="A28" s="105"/>
      <c r="B28" s="118"/>
      <c r="C28" s="105"/>
      <c r="D28" s="2" t="s">
        <v>2</v>
      </c>
      <c r="E28" s="3">
        <f>F28+G28+H28+I28+J28+K28+L28</f>
        <v>335409000</v>
      </c>
      <c r="F28" s="3">
        <v>0</v>
      </c>
      <c r="G28" s="3">
        <v>0</v>
      </c>
      <c r="H28" s="3">
        <v>0</v>
      </c>
      <c r="I28" s="3">
        <v>10000000</v>
      </c>
      <c r="J28" s="3">
        <v>90000000</v>
      </c>
      <c r="K28" s="3">
        <v>90000000</v>
      </c>
      <c r="L28" s="3">
        <f>80000000+65409000</f>
        <v>145409000</v>
      </c>
      <c r="M28" s="97"/>
      <c r="N28" s="89"/>
      <c r="O28" s="89"/>
      <c r="P28" s="89"/>
      <c r="Q28" s="89"/>
      <c r="R28" s="89"/>
      <c r="S28" s="89"/>
      <c r="T28" s="89"/>
      <c r="U28" s="99"/>
    </row>
    <row r="29" spans="1:21" ht="12.75">
      <c r="A29" s="105"/>
      <c r="B29" s="118"/>
      <c r="C29" s="105"/>
      <c r="D29" s="2" t="s">
        <v>0</v>
      </c>
      <c r="E29" s="3">
        <f>F29+G29+H29+I29+J29+K29+L29</f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96" t="s">
        <v>56</v>
      </c>
      <c r="N29" s="87" t="s">
        <v>63</v>
      </c>
      <c r="O29" s="87" t="s">
        <v>63</v>
      </c>
      <c r="P29" s="87" t="s">
        <v>63</v>
      </c>
      <c r="Q29" s="87" t="s">
        <v>63</v>
      </c>
      <c r="R29" s="87" t="s">
        <v>63</v>
      </c>
      <c r="S29" s="87" t="s">
        <v>63</v>
      </c>
      <c r="T29" s="90">
        <v>1</v>
      </c>
      <c r="U29" s="99"/>
    </row>
    <row r="30" spans="1:21" ht="12.75">
      <c r="A30" s="105"/>
      <c r="B30" s="118"/>
      <c r="C30" s="105"/>
      <c r="D30" s="2" t="s">
        <v>1</v>
      </c>
      <c r="E30" s="3">
        <f>F30+G30+H30+I30+J30+K30+L30</f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12"/>
      <c r="N30" s="88"/>
      <c r="O30" s="88"/>
      <c r="P30" s="88"/>
      <c r="Q30" s="88"/>
      <c r="R30" s="88"/>
      <c r="S30" s="88"/>
      <c r="T30" s="90"/>
      <c r="U30" s="99"/>
    </row>
    <row r="31" spans="1:21" ht="12.75">
      <c r="A31" s="105"/>
      <c r="B31" s="118"/>
      <c r="C31" s="105"/>
      <c r="D31" s="2" t="s">
        <v>3</v>
      </c>
      <c r="E31" s="3">
        <f>F31+G31+H31+I31+J31+K31+L31</f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7"/>
      <c r="N31" s="89"/>
      <c r="O31" s="89"/>
      <c r="P31" s="89"/>
      <c r="Q31" s="89"/>
      <c r="R31" s="89"/>
      <c r="S31" s="89"/>
      <c r="T31" s="90"/>
      <c r="U31" s="100"/>
    </row>
    <row r="32" spans="1:21" ht="12.75" customHeight="1">
      <c r="A32" s="110"/>
      <c r="B32" s="111" t="s">
        <v>47</v>
      </c>
      <c r="C32" s="105"/>
      <c r="D32" s="61" t="s">
        <v>4</v>
      </c>
      <c r="E32" s="62">
        <f aca="true" t="shared" si="5" ref="E32:L32">E34+E35+E36+E37</f>
        <v>335409000</v>
      </c>
      <c r="F32" s="62">
        <f t="shared" si="5"/>
        <v>0</v>
      </c>
      <c r="G32" s="62">
        <f t="shared" si="5"/>
        <v>0</v>
      </c>
      <c r="H32" s="62">
        <f t="shared" si="5"/>
        <v>0</v>
      </c>
      <c r="I32" s="62">
        <f t="shared" si="5"/>
        <v>10000000</v>
      </c>
      <c r="J32" s="62">
        <f t="shared" si="5"/>
        <v>90000000</v>
      </c>
      <c r="K32" s="62">
        <f t="shared" si="5"/>
        <v>90000000</v>
      </c>
      <c r="L32" s="62">
        <f t="shared" si="5"/>
        <v>145409000</v>
      </c>
      <c r="M32" s="96"/>
      <c r="N32" s="91"/>
      <c r="O32" s="91"/>
      <c r="P32" s="91"/>
      <c r="Q32" s="91"/>
      <c r="R32" s="91"/>
      <c r="S32" s="91"/>
      <c r="T32" s="91"/>
      <c r="U32" s="98"/>
    </row>
    <row r="33" spans="1:21" ht="12.75">
      <c r="A33" s="110"/>
      <c r="B33" s="111"/>
      <c r="C33" s="105"/>
      <c r="D33" s="113" t="s">
        <v>28</v>
      </c>
      <c r="E33" s="114"/>
      <c r="F33" s="114"/>
      <c r="G33" s="114"/>
      <c r="H33" s="114"/>
      <c r="I33" s="114"/>
      <c r="J33" s="114"/>
      <c r="K33" s="114"/>
      <c r="L33" s="115"/>
      <c r="M33" s="112"/>
      <c r="N33" s="92"/>
      <c r="O33" s="92"/>
      <c r="P33" s="92"/>
      <c r="Q33" s="92"/>
      <c r="R33" s="92"/>
      <c r="S33" s="92"/>
      <c r="T33" s="92"/>
      <c r="U33" s="99"/>
    </row>
    <row r="34" spans="1:24" ht="12.75">
      <c r="A34" s="110"/>
      <c r="B34" s="111"/>
      <c r="C34" s="105"/>
      <c r="D34" s="2" t="s">
        <v>2</v>
      </c>
      <c r="E34" s="62">
        <f>F34+G34+H34+I34+J34+K34+L34</f>
        <v>335409000</v>
      </c>
      <c r="F34" s="3">
        <f>F28</f>
        <v>0</v>
      </c>
      <c r="G34" s="3">
        <f aca="true" t="shared" si="6" ref="G34:L34">G28</f>
        <v>0</v>
      </c>
      <c r="H34" s="3">
        <f t="shared" si="6"/>
        <v>0</v>
      </c>
      <c r="I34" s="3">
        <f t="shared" si="6"/>
        <v>10000000</v>
      </c>
      <c r="J34" s="3">
        <f t="shared" si="6"/>
        <v>90000000</v>
      </c>
      <c r="K34" s="3">
        <f t="shared" si="6"/>
        <v>90000000</v>
      </c>
      <c r="L34" s="3">
        <f t="shared" si="6"/>
        <v>145409000</v>
      </c>
      <c r="M34" s="112"/>
      <c r="N34" s="92"/>
      <c r="O34" s="92"/>
      <c r="P34" s="92"/>
      <c r="Q34" s="92"/>
      <c r="R34" s="92"/>
      <c r="S34" s="92"/>
      <c r="T34" s="92"/>
      <c r="U34" s="99"/>
      <c r="X34" s="4"/>
    </row>
    <row r="35" spans="1:21" ht="12.75">
      <c r="A35" s="110"/>
      <c r="B35" s="111"/>
      <c r="C35" s="105"/>
      <c r="D35" s="2" t="s">
        <v>0</v>
      </c>
      <c r="E35" s="62">
        <f>F35+G35+H35+I35+J35+K35+L35</f>
        <v>0</v>
      </c>
      <c r="F35" s="3">
        <f aca="true" t="shared" si="7" ref="F35:L37">F29</f>
        <v>0</v>
      </c>
      <c r="G35" s="3">
        <f t="shared" si="7"/>
        <v>0</v>
      </c>
      <c r="H35" s="3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3">
        <f t="shared" si="7"/>
        <v>0</v>
      </c>
      <c r="M35" s="112"/>
      <c r="N35" s="92"/>
      <c r="O35" s="92"/>
      <c r="P35" s="92"/>
      <c r="Q35" s="92"/>
      <c r="R35" s="92"/>
      <c r="S35" s="92"/>
      <c r="T35" s="92"/>
      <c r="U35" s="99"/>
    </row>
    <row r="36" spans="1:21" ht="12.75">
      <c r="A36" s="110"/>
      <c r="B36" s="111"/>
      <c r="C36" s="105"/>
      <c r="D36" s="2" t="s">
        <v>1</v>
      </c>
      <c r="E36" s="62">
        <f>F36+G36+H36+I36+J36+K36+L36</f>
        <v>0</v>
      </c>
      <c r="F36" s="3">
        <f t="shared" si="7"/>
        <v>0</v>
      </c>
      <c r="G36" s="3">
        <f t="shared" si="7"/>
        <v>0</v>
      </c>
      <c r="H36" s="3">
        <f t="shared" si="7"/>
        <v>0</v>
      </c>
      <c r="I36" s="3">
        <f t="shared" si="7"/>
        <v>0</v>
      </c>
      <c r="J36" s="3">
        <f t="shared" si="7"/>
        <v>0</v>
      </c>
      <c r="K36" s="3">
        <f t="shared" si="7"/>
        <v>0</v>
      </c>
      <c r="L36" s="3">
        <f t="shared" si="7"/>
        <v>0</v>
      </c>
      <c r="M36" s="112"/>
      <c r="N36" s="92"/>
      <c r="O36" s="92"/>
      <c r="P36" s="92"/>
      <c r="Q36" s="92"/>
      <c r="R36" s="92"/>
      <c r="S36" s="92"/>
      <c r="T36" s="92"/>
      <c r="U36" s="99"/>
    </row>
    <row r="37" spans="1:21" ht="12.75">
      <c r="A37" s="110"/>
      <c r="B37" s="111"/>
      <c r="C37" s="105"/>
      <c r="D37" s="2" t="s">
        <v>3</v>
      </c>
      <c r="E37" s="62">
        <f>F37+G37+H37+I37+J37+K37+L37</f>
        <v>0</v>
      </c>
      <c r="F37" s="3">
        <f t="shared" si="7"/>
        <v>0</v>
      </c>
      <c r="G37" s="3">
        <f t="shared" si="7"/>
        <v>0</v>
      </c>
      <c r="H37" s="3">
        <f t="shared" si="7"/>
        <v>0</v>
      </c>
      <c r="I37" s="3">
        <f t="shared" si="7"/>
        <v>0</v>
      </c>
      <c r="J37" s="3">
        <f t="shared" si="7"/>
        <v>0</v>
      </c>
      <c r="K37" s="3">
        <f t="shared" si="7"/>
        <v>0</v>
      </c>
      <c r="L37" s="3">
        <f t="shared" si="7"/>
        <v>0</v>
      </c>
      <c r="M37" s="97"/>
      <c r="N37" s="93"/>
      <c r="O37" s="93"/>
      <c r="P37" s="93"/>
      <c r="Q37" s="93"/>
      <c r="R37" s="93"/>
      <c r="S37" s="93"/>
      <c r="T37" s="93"/>
      <c r="U37" s="100"/>
    </row>
    <row r="38" spans="1:21" ht="13.5" customHeight="1">
      <c r="A38" s="105"/>
      <c r="B38" s="106" t="s">
        <v>52</v>
      </c>
      <c r="C38" s="105"/>
      <c r="D38" s="63" t="s">
        <v>4</v>
      </c>
      <c r="E38" s="64">
        <f aca="true" t="shared" si="8" ref="E38:L38">E40+E41+E42+E43</f>
        <v>336268086.37</v>
      </c>
      <c r="F38" s="64">
        <f t="shared" si="8"/>
        <v>859086.3700000001</v>
      </c>
      <c r="G38" s="64">
        <f t="shared" si="8"/>
        <v>0</v>
      </c>
      <c r="H38" s="64">
        <f t="shared" si="8"/>
        <v>0</v>
      </c>
      <c r="I38" s="64">
        <f t="shared" si="8"/>
        <v>10000000</v>
      </c>
      <c r="J38" s="64">
        <f t="shared" si="8"/>
        <v>90000000</v>
      </c>
      <c r="K38" s="64">
        <f t="shared" si="8"/>
        <v>90000000</v>
      </c>
      <c r="L38" s="64">
        <f t="shared" si="8"/>
        <v>145409000</v>
      </c>
      <c r="M38" s="107"/>
      <c r="N38" s="91"/>
      <c r="O38" s="91"/>
      <c r="P38" s="91"/>
      <c r="Q38" s="91"/>
      <c r="R38" s="91"/>
      <c r="S38" s="91"/>
      <c r="T38" s="91"/>
      <c r="U38" s="98"/>
    </row>
    <row r="39" spans="1:21" ht="12.75">
      <c r="A39" s="105"/>
      <c r="B39" s="106"/>
      <c r="C39" s="105"/>
      <c r="D39" s="101" t="s">
        <v>28</v>
      </c>
      <c r="E39" s="102"/>
      <c r="F39" s="102"/>
      <c r="G39" s="102"/>
      <c r="H39" s="102"/>
      <c r="I39" s="102"/>
      <c r="J39" s="102"/>
      <c r="K39" s="102"/>
      <c r="L39" s="103"/>
      <c r="M39" s="108"/>
      <c r="N39" s="92"/>
      <c r="O39" s="92"/>
      <c r="P39" s="92"/>
      <c r="Q39" s="92"/>
      <c r="R39" s="92"/>
      <c r="S39" s="92"/>
      <c r="T39" s="92"/>
      <c r="U39" s="99"/>
    </row>
    <row r="40" spans="1:21" ht="13.5">
      <c r="A40" s="105"/>
      <c r="B40" s="106"/>
      <c r="C40" s="105"/>
      <c r="D40" s="65" t="s">
        <v>2</v>
      </c>
      <c r="E40" s="64">
        <f>F40+G40+H40+I40+J40+K40+L40</f>
        <v>335957918.06</v>
      </c>
      <c r="F40" s="66">
        <f aca="true" t="shared" si="9" ref="F40:L43">F22+F34</f>
        <v>548918.06</v>
      </c>
      <c r="G40" s="66">
        <f t="shared" si="9"/>
        <v>0</v>
      </c>
      <c r="H40" s="66">
        <f t="shared" si="9"/>
        <v>0</v>
      </c>
      <c r="I40" s="66">
        <f t="shared" si="9"/>
        <v>10000000</v>
      </c>
      <c r="J40" s="66">
        <f t="shared" si="9"/>
        <v>90000000</v>
      </c>
      <c r="K40" s="66">
        <f t="shared" si="9"/>
        <v>90000000</v>
      </c>
      <c r="L40" s="66">
        <f t="shared" si="9"/>
        <v>145409000</v>
      </c>
      <c r="M40" s="108"/>
      <c r="N40" s="92"/>
      <c r="O40" s="92"/>
      <c r="P40" s="92"/>
      <c r="Q40" s="92"/>
      <c r="R40" s="92"/>
      <c r="S40" s="92"/>
      <c r="T40" s="92"/>
      <c r="U40" s="99"/>
    </row>
    <row r="41" spans="1:21" ht="13.5">
      <c r="A41" s="105"/>
      <c r="B41" s="106"/>
      <c r="C41" s="105"/>
      <c r="D41" s="65" t="s">
        <v>0</v>
      </c>
      <c r="E41" s="64">
        <f>F41+G41+H41+I41+J41+K41+L41</f>
        <v>310168.31</v>
      </c>
      <c r="F41" s="66">
        <f t="shared" si="9"/>
        <v>310168.31</v>
      </c>
      <c r="G41" s="66">
        <f t="shared" si="9"/>
        <v>0</v>
      </c>
      <c r="H41" s="66">
        <f t="shared" si="9"/>
        <v>0</v>
      </c>
      <c r="I41" s="66">
        <f t="shared" si="9"/>
        <v>0</v>
      </c>
      <c r="J41" s="66">
        <f t="shared" si="9"/>
        <v>0</v>
      </c>
      <c r="K41" s="66">
        <f t="shared" si="9"/>
        <v>0</v>
      </c>
      <c r="L41" s="66">
        <f t="shared" si="9"/>
        <v>0</v>
      </c>
      <c r="M41" s="108"/>
      <c r="N41" s="92"/>
      <c r="O41" s="92"/>
      <c r="P41" s="92"/>
      <c r="Q41" s="92"/>
      <c r="R41" s="92"/>
      <c r="S41" s="92"/>
      <c r="T41" s="92"/>
      <c r="U41" s="99"/>
    </row>
    <row r="42" spans="1:21" ht="13.5">
      <c r="A42" s="105"/>
      <c r="B42" s="106"/>
      <c r="C42" s="105"/>
      <c r="D42" s="65" t="s">
        <v>1</v>
      </c>
      <c r="E42" s="64">
        <f>F42+G42+H42+I42+J42+K42+L42</f>
        <v>0</v>
      </c>
      <c r="F42" s="66">
        <f t="shared" si="9"/>
        <v>0</v>
      </c>
      <c r="G42" s="66">
        <f t="shared" si="9"/>
        <v>0</v>
      </c>
      <c r="H42" s="66">
        <f t="shared" si="9"/>
        <v>0</v>
      </c>
      <c r="I42" s="66">
        <f t="shared" si="9"/>
        <v>0</v>
      </c>
      <c r="J42" s="66">
        <f t="shared" si="9"/>
        <v>0</v>
      </c>
      <c r="K42" s="66">
        <f t="shared" si="9"/>
        <v>0</v>
      </c>
      <c r="L42" s="66">
        <f t="shared" si="9"/>
        <v>0</v>
      </c>
      <c r="M42" s="108"/>
      <c r="N42" s="92"/>
      <c r="O42" s="92"/>
      <c r="P42" s="92"/>
      <c r="Q42" s="92"/>
      <c r="R42" s="92"/>
      <c r="S42" s="92"/>
      <c r="T42" s="92"/>
      <c r="U42" s="99"/>
    </row>
    <row r="43" spans="1:21" ht="13.5">
      <c r="A43" s="105"/>
      <c r="B43" s="106"/>
      <c r="C43" s="105"/>
      <c r="D43" s="65" t="s">
        <v>3</v>
      </c>
      <c r="E43" s="64">
        <f>F43+G43+H43+I43+J43+K43+L43</f>
        <v>0</v>
      </c>
      <c r="F43" s="66">
        <f t="shared" si="9"/>
        <v>0</v>
      </c>
      <c r="G43" s="66">
        <f t="shared" si="9"/>
        <v>0</v>
      </c>
      <c r="H43" s="66">
        <f t="shared" si="9"/>
        <v>0</v>
      </c>
      <c r="I43" s="66">
        <f t="shared" si="9"/>
        <v>0</v>
      </c>
      <c r="J43" s="66">
        <f t="shared" si="9"/>
        <v>0</v>
      </c>
      <c r="K43" s="66">
        <f t="shared" si="9"/>
        <v>0</v>
      </c>
      <c r="L43" s="66">
        <f t="shared" si="9"/>
        <v>0</v>
      </c>
      <c r="M43" s="109"/>
      <c r="N43" s="93"/>
      <c r="O43" s="93"/>
      <c r="P43" s="93"/>
      <c r="Q43" s="93"/>
      <c r="R43" s="93"/>
      <c r="S43" s="93"/>
      <c r="T43" s="93"/>
      <c r="U43" s="100"/>
    </row>
  </sheetData>
  <sheetProtection/>
  <mergeCells count="95">
    <mergeCell ref="B9:U9"/>
    <mergeCell ref="B8:U8"/>
    <mergeCell ref="N10:N14"/>
    <mergeCell ref="O10:O14"/>
    <mergeCell ref="P10:P14"/>
    <mergeCell ref="Q10:Q14"/>
    <mergeCell ref="C10:C14"/>
    <mergeCell ref="M10:M14"/>
    <mergeCell ref="R15:R19"/>
    <mergeCell ref="S15:S19"/>
    <mergeCell ref="T15:T19"/>
    <mergeCell ref="U10:U14"/>
    <mergeCell ref="A15:A19"/>
    <mergeCell ref="B15:B19"/>
    <mergeCell ref="C15:C19"/>
    <mergeCell ref="M15:M19"/>
    <mergeCell ref="A10:A14"/>
    <mergeCell ref="B10:B14"/>
    <mergeCell ref="A27:A31"/>
    <mergeCell ref="B27:B31"/>
    <mergeCell ref="C27:C31"/>
    <mergeCell ref="D5:D6"/>
    <mergeCell ref="B26:U26"/>
    <mergeCell ref="N20:N25"/>
    <mergeCell ref="O20:O25"/>
    <mergeCell ref="P20:P25"/>
    <mergeCell ref="Q20:Q25"/>
    <mergeCell ref="R20:R25"/>
    <mergeCell ref="N15:N19"/>
    <mergeCell ref="O15:O19"/>
    <mergeCell ref="U5:U6"/>
    <mergeCell ref="E5:L5"/>
    <mergeCell ref="P15:P19"/>
    <mergeCell ref="Q15:Q19"/>
    <mergeCell ref="U15:U19"/>
    <mergeCell ref="R10:R14"/>
    <mergeCell ref="S10:S14"/>
    <mergeCell ref="T10:T14"/>
    <mergeCell ref="U27:U31"/>
    <mergeCell ref="A32:A37"/>
    <mergeCell ref="B32:B37"/>
    <mergeCell ref="C32:C37"/>
    <mergeCell ref="M32:M37"/>
    <mergeCell ref="U32:U37"/>
    <mergeCell ref="D33:L33"/>
    <mergeCell ref="R32:R37"/>
    <mergeCell ref="T27:T28"/>
    <mergeCell ref="M29:M31"/>
    <mergeCell ref="S20:S25"/>
    <mergeCell ref="M5:T5"/>
    <mergeCell ref="A20:A25"/>
    <mergeCell ref="B20:B25"/>
    <mergeCell ref="C20:C25"/>
    <mergeCell ref="M20:M25"/>
    <mergeCell ref="D21:L21"/>
    <mergeCell ref="T20:T25"/>
    <mergeCell ref="A5:A6"/>
    <mergeCell ref="B5:B6"/>
    <mergeCell ref="C5:C6"/>
    <mergeCell ref="N32:N37"/>
    <mergeCell ref="U20:U25"/>
    <mergeCell ref="A38:A43"/>
    <mergeCell ref="B38:B43"/>
    <mergeCell ref="C38:C43"/>
    <mergeCell ref="M38:M43"/>
    <mergeCell ref="O32:O37"/>
    <mergeCell ref="P32:P37"/>
    <mergeCell ref="Q32:Q37"/>
    <mergeCell ref="U38:U43"/>
    <mergeCell ref="D39:L39"/>
    <mergeCell ref="S32:S37"/>
    <mergeCell ref="T32:T37"/>
    <mergeCell ref="N38:N43"/>
    <mergeCell ref="O38:O43"/>
    <mergeCell ref="P38:P43"/>
    <mergeCell ref="Q38:Q43"/>
    <mergeCell ref="R38:R43"/>
    <mergeCell ref="S38:S43"/>
    <mergeCell ref="T38:T43"/>
    <mergeCell ref="A3:U3"/>
    <mergeCell ref="S1:U1"/>
    <mergeCell ref="M27:M28"/>
    <mergeCell ref="N27:N28"/>
    <mergeCell ref="O27:O28"/>
    <mergeCell ref="P27:P28"/>
    <mergeCell ref="Q27:Q28"/>
    <mergeCell ref="R27:R28"/>
    <mergeCell ref="S27:S28"/>
    <mergeCell ref="R29:R31"/>
    <mergeCell ref="S29:S31"/>
    <mergeCell ref="T29:T31"/>
    <mergeCell ref="N29:N31"/>
    <mergeCell ref="O29:O31"/>
    <mergeCell ref="P29:P31"/>
    <mergeCell ref="Q29:Q31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2014-12-25T08:48:12Z</cp:lastPrinted>
  <dcterms:created xsi:type="dcterms:W3CDTF">2013-06-06T11:09:14Z</dcterms:created>
  <dcterms:modified xsi:type="dcterms:W3CDTF">2015-01-16T11:42:02Z</dcterms:modified>
  <cp:category/>
  <cp:version/>
  <cp:contentType/>
  <cp:contentStatus/>
</cp:coreProperties>
</file>