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0"/>
  </bookViews>
  <sheets>
    <sheet name="Таблица 1" sheetId="1" r:id="rId1"/>
    <sheet name="Табл. 2" sheetId="2" r:id="rId2"/>
    <sheet name="Табл. 3" sheetId="3" r:id="rId3"/>
  </sheets>
  <definedNames>
    <definedName name="_xlnm.Print_Titles" localSheetId="0">'Таблица 1'!$5:$8</definedName>
    <definedName name="_xlnm.Print_Area" localSheetId="2">'Табл. 3'!$A$1:$U$85</definedName>
  </definedNames>
  <calcPr fullCalcOnLoad="1"/>
</workbook>
</file>

<file path=xl/sharedStrings.xml><?xml version="1.0" encoding="utf-8"?>
<sst xmlns="http://schemas.openxmlformats.org/spreadsheetml/2006/main" count="171" uniqueCount="87">
  <si>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</si>
  <si>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</si>
  <si>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</si>
  <si>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</si>
  <si>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</si>
  <si>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</si>
  <si>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</si>
  <si>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</si>
  <si>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</si>
  <si>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</si>
  <si>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</si>
  <si>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</si>
  <si>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</si>
  <si>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</si>
  <si>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</si>
  <si>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Управление муниципальной собственностью администрации ЗАТО Александровск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</si>
  <si>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</si>
  <si>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</si>
  <si>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</si>
  <si>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</si>
  <si>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</si>
  <si>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</si>
  <si>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</si>
  <si>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</si>
  <si>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</si>
  <si>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</si>
  <si>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</si>
  <si>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</si>
  <si>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</si>
  <si>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</si>
  <si>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 xml:space="preserve">Утверждение нормативов финансовых затрат на содержание автомобильных дорог общего пользования местного значения ЗАТО Александровск.   </t>
  </si>
  <si>
    <t>Отчетный год</t>
  </si>
  <si>
    <t>Текущий год</t>
  </si>
  <si>
    <t>Годы реализации Программы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</si>
  <si>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</si>
  <si>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</si>
  <si>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</si>
  <si>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</si>
  <si>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</si>
  <si>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</si>
  <si>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</si>
  <si>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</si>
  <si>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</si>
  <si>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</si>
  <si>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</si>
  <si>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</si>
  <si>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</si>
  <si>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</si>
  <si>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</si>
  <si>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</si>
  <si>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</si>
  <si>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</si>
  <si>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</si>
  <si>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</si>
  <si>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</si>
  <si>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</si>
  <si>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</si>
  <si>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</si>
  <si>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</si>
  <si>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</si>
  <si>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</si>
  <si>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</si>
  <si>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</si>
  <si>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</si>
  <si>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 xml:space="preserve"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Александровск. 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</si>
  <si>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соответсвующем  категории дорог.</t>
  </si>
  <si>
    <t>Таблица № 1</t>
  </si>
  <si>
    <t>Таблица № 2</t>
  </si>
  <si>
    <t>Всего по Программе: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</si>
  <si>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</si>
  <si>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</si>
  <si>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</si>
  <si>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</si>
  <si>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</si>
  <si>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</si>
  <si>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</si>
  <si>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4. Обоснование ресурсного обеспечения Программы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</si>
  <si>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</si>
  <si>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</si>
  <si>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</si>
  <si>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</si>
  <si>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</si>
  <si>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2. Основные цели и задачи муниципальной программы ЗАТО Александровск "Развитие транспортной системы ЗАТО Александровск"                   на 2014-2020 годы, целевые показатели (индикаторы) ее реализации</t>
  </si>
  <si>
    <t>областного бюджета</t>
  </si>
  <si>
    <t>федерального бюджета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</si>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</sst>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421875" style="25" customWidth="1"/>
    <col min="2" max="2" width="49.7109375" style="26" customWidth="1"/>
    <col min="3" max="3" width="9.140625" style="26" customWidth="1"/>
    <col min="4" max="4" width="10.7109375" style="26" customWidth="1"/>
    <col min="5" max="5" width="8.57421875" style="26" customWidth="1"/>
    <col min="6" max="6" width="7.28125" style="26" customWidth="1"/>
    <col min="7" max="7" width="8.57421875" style="26" customWidth="1"/>
    <col min="8" max="8" width="9.28125" style="26" customWidth="1"/>
    <col min="9" max="9" width="8.28125" style="26" customWidth="1"/>
    <col min="10" max="10" width="8.8515625" style="26" customWidth="1"/>
    <col min="11" max="11" width="8.28125" style="26" customWidth="1"/>
    <col min="12" max="12" width="9.00390625" style="26" customWidth="1"/>
    <col min="13" max="13" width="20.28125" style="26" customWidth="1"/>
    <col min="14" max="17" width="16.7109375" style="26" customWidth="1"/>
    <col min="18" max="18" width="18.140625" style="26" customWidth="1"/>
    <col min="19" max="16384" width="9.140625" style="26" customWidth="1"/>
  </cols>
  <sheetData>
    <row r="1" spans="10:12" ht="17.25" customHeight="1">
      <c r="J1" s="52" t="s">
        <v>66</v>
      </c>
      <c r="K1" s="52"/>
      <c r="L1" s="52"/>
    </row>
    <row r="3" spans="1:12" ht="28.5" customHeight="1">
      <c r="A3" s="51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.5" customHeight="1"/>
    <row r="5" spans="1:12" ht="15" customHeight="1">
      <c r="A5" s="55" t="s">
        <v>24</v>
      </c>
      <c r="B5" s="55" t="s">
        <v>35</v>
      </c>
      <c r="C5" s="55" t="s">
        <v>25</v>
      </c>
      <c r="D5" s="53" t="s">
        <v>34</v>
      </c>
      <c r="E5" s="53"/>
      <c r="F5" s="53"/>
      <c r="G5" s="53"/>
      <c r="H5" s="53"/>
      <c r="I5" s="53"/>
      <c r="J5" s="53"/>
      <c r="K5" s="53"/>
      <c r="L5" s="53"/>
    </row>
    <row r="6" spans="1:12" ht="30">
      <c r="A6" s="56"/>
      <c r="B6" s="56"/>
      <c r="C6" s="56"/>
      <c r="D6" s="27" t="s">
        <v>31</v>
      </c>
      <c r="E6" s="28" t="s">
        <v>32</v>
      </c>
      <c r="F6" s="58" t="s">
        <v>33</v>
      </c>
      <c r="G6" s="58"/>
      <c r="H6" s="58"/>
      <c r="I6" s="58"/>
      <c r="J6" s="58"/>
      <c r="K6" s="58"/>
      <c r="L6" s="58"/>
    </row>
    <row r="7" spans="1:12" ht="27.75" customHeight="1">
      <c r="A7" s="57"/>
      <c r="B7" s="57"/>
      <c r="C7" s="57"/>
      <c r="D7" s="27">
        <v>2012</v>
      </c>
      <c r="E7" s="27">
        <v>2013</v>
      </c>
      <c r="F7" s="27">
        <v>2014</v>
      </c>
      <c r="G7" s="27">
        <v>2015</v>
      </c>
      <c r="H7" s="27">
        <v>2016</v>
      </c>
      <c r="I7" s="27">
        <v>2017</v>
      </c>
      <c r="J7" s="27">
        <v>2018</v>
      </c>
      <c r="K7" s="27">
        <v>2019</v>
      </c>
      <c r="L7" s="27">
        <v>2020</v>
      </c>
    </row>
    <row r="8" spans="1:12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</row>
    <row r="9" spans="1:12" ht="15">
      <c r="A9" s="27"/>
      <c r="B9" s="54" t="s">
        <v>36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61.5" customHeight="1">
      <c r="A10" s="27"/>
      <c r="B10" s="29" t="s">
        <v>63</v>
      </c>
      <c r="C10" s="27" t="s">
        <v>26</v>
      </c>
      <c r="D10" s="27">
        <v>41.9</v>
      </c>
      <c r="E10" s="27">
        <v>46</v>
      </c>
      <c r="F10" s="27">
        <v>53.2</v>
      </c>
      <c r="G10" s="27">
        <v>62</v>
      </c>
      <c r="H10" s="27">
        <v>70.7</v>
      </c>
      <c r="I10" s="27">
        <v>79.4</v>
      </c>
      <c r="J10" s="27">
        <v>83.4</v>
      </c>
      <c r="K10" s="27">
        <v>84.8</v>
      </c>
      <c r="L10" s="27">
        <v>85.1</v>
      </c>
      <c r="M10" s="30"/>
    </row>
    <row r="11" spans="1:12" ht="27.75" customHeight="1">
      <c r="A11" s="32">
        <v>1</v>
      </c>
      <c r="B11" s="54" t="s">
        <v>27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75" customHeight="1">
      <c r="A12" s="31" t="s">
        <v>71</v>
      </c>
      <c r="B12" s="29" t="s">
        <v>64</v>
      </c>
      <c r="C12" s="27" t="s">
        <v>26</v>
      </c>
      <c r="D12" s="27">
        <v>6</v>
      </c>
      <c r="E12" s="27">
        <v>5.7</v>
      </c>
      <c r="F12" s="27">
        <v>1.2</v>
      </c>
      <c r="G12" s="27">
        <v>1.15</v>
      </c>
      <c r="H12" s="27">
        <v>1.15</v>
      </c>
      <c r="I12" s="27">
        <v>1.15</v>
      </c>
      <c r="J12" s="27">
        <v>1.15</v>
      </c>
      <c r="K12" s="27">
        <v>1.15</v>
      </c>
      <c r="L12" s="27">
        <v>1.15</v>
      </c>
    </row>
    <row r="13" spans="1:12" ht="60">
      <c r="A13" s="31" t="s">
        <v>72</v>
      </c>
      <c r="B13" s="29" t="s">
        <v>12</v>
      </c>
      <c r="C13" s="27" t="s">
        <v>28</v>
      </c>
      <c r="D13" s="27">
        <v>0</v>
      </c>
      <c r="E13" s="27">
        <v>0</v>
      </c>
      <c r="F13" s="27">
        <v>0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</row>
    <row r="14" spans="1:12" ht="26.25" customHeight="1">
      <c r="A14" s="33" t="s">
        <v>73</v>
      </c>
      <c r="B14" s="54" t="s">
        <v>29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60" customHeight="1">
      <c r="A15" s="31" t="s">
        <v>74</v>
      </c>
      <c r="B15" s="29" t="s">
        <v>65</v>
      </c>
      <c r="C15" s="27" t="s">
        <v>26</v>
      </c>
      <c r="D15" s="27">
        <v>100</v>
      </c>
      <c r="E15" s="27">
        <v>100</v>
      </c>
      <c r="F15" s="27">
        <v>100</v>
      </c>
      <c r="G15" s="27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  <c r="M15" s="30"/>
    </row>
    <row r="16" spans="1:12" ht="63" customHeight="1">
      <c r="A16" s="31" t="s">
        <v>75</v>
      </c>
      <c r="B16" s="29" t="s">
        <v>30</v>
      </c>
      <c r="C16" s="27" t="s">
        <v>28</v>
      </c>
      <c r="D16" s="27">
        <v>0</v>
      </c>
      <c r="E16" s="27">
        <v>0</v>
      </c>
      <c r="F16" s="27">
        <v>0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</row>
  </sheetData>
  <sheetProtection/>
  <mergeCells count="10">
    <mergeCell ref="A3:L3"/>
    <mergeCell ref="J1:L1"/>
    <mergeCell ref="D5:L5"/>
    <mergeCell ref="B9:L9"/>
    <mergeCell ref="A5:A7"/>
    <mergeCell ref="B14:L14"/>
    <mergeCell ref="B11:L11"/>
    <mergeCell ref="F6:L6"/>
    <mergeCell ref="B5:B7"/>
    <mergeCell ref="C5:C7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15" zoomScalePageLayoutView="0" workbookViewId="0" topLeftCell="A1">
      <selection activeCell="A19" sqref="A19"/>
    </sheetView>
  </sheetViews>
  <sheetFormatPr defaultColWidth="9.140625" defaultRowHeight="15"/>
  <cols>
    <col min="1" max="1" width="47.7109375" style="35" bestFit="1" customWidth="1"/>
    <col min="2" max="3" width="15.421875" style="35" bestFit="1" customWidth="1"/>
    <col min="4" max="9" width="14.28125" style="35" bestFit="1" customWidth="1"/>
    <col min="10" max="16384" width="9.140625" style="35" customWidth="1"/>
  </cols>
  <sheetData>
    <row r="1" spans="1:10" ht="15">
      <c r="A1" s="34"/>
      <c r="B1" s="34"/>
      <c r="C1" s="34"/>
      <c r="D1" s="34"/>
      <c r="E1" s="1"/>
      <c r="G1" s="65" t="s">
        <v>67</v>
      </c>
      <c r="H1" s="65"/>
      <c r="I1" s="65"/>
      <c r="J1" s="36"/>
    </row>
    <row r="3" spans="1:9" s="37" customFormat="1" ht="15">
      <c r="A3" s="66" t="s">
        <v>76</v>
      </c>
      <c r="B3" s="66"/>
      <c r="C3" s="66"/>
      <c r="D3" s="66"/>
      <c r="E3" s="66"/>
      <c r="F3" s="66"/>
      <c r="G3" s="66"/>
      <c r="H3" s="66"/>
      <c r="I3" s="66"/>
    </row>
    <row r="5" spans="1:9" ht="30" customHeight="1">
      <c r="A5" s="67" t="s">
        <v>37</v>
      </c>
      <c r="B5" s="69" t="s">
        <v>38</v>
      </c>
      <c r="C5" s="71" t="s">
        <v>39</v>
      </c>
      <c r="D5" s="71"/>
      <c r="E5" s="71"/>
      <c r="F5" s="71"/>
      <c r="G5" s="71"/>
      <c r="H5" s="71"/>
      <c r="I5" s="71"/>
    </row>
    <row r="6" spans="1:9" ht="16.5" customHeight="1">
      <c r="A6" s="68"/>
      <c r="B6" s="70"/>
      <c r="C6" s="40">
        <v>2014</v>
      </c>
      <c r="D6" s="40">
        <v>2015</v>
      </c>
      <c r="E6" s="40">
        <v>2016</v>
      </c>
      <c r="F6" s="40">
        <v>2017</v>
      </c>
      <c r="G6" s="40">
        <v>2018</v>
      </c>
      <c r="H6" s="40">
        <v>2019</v>
      </c>
      <c r="I6" s="41">
        <v>2020</v>
      </c>
    </row>
    <row r="7" spans="1:9" ht="16.5" customHeight="1">
      <c r="A7" s="38">
        <v>1</v>
      </c>
      <c r="B7" s="39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1">
        <v>9</v>
      </c>
    </row>
    <row r="8" spans="1:9" s="37" customFormat="1" ht="19.5" customHeight="1">
      <c r="A8" s="42" t="s">
        <v>68</v>
      </c>
      <c r="B8" s="43">
        <f>B10+B11+B12+B13</f>
        <v>648625814.14</v>
      </c>
      <c r="C8" s="43">
        <f aca="true" t="shared" si="0" ref="C8:I8">C10+C11+C12+C13</f>
        <v>110684834.13999997</v>
      </c>
      <c r="D8" s="43">
        <f t="shared" si="0"/>
        <v>95934610</v>
      </c>
      <c r="E8" s="43">
        <f t="shared" si="0"/>
        <v>92082210</v>
      </c>
      <c r="F8" s="43">
        <f t="shared" si="0"/>
        <v>87481040</v>
      </c>
      <c r="G8" s="43">
        <f t="shared" si="0"/>
        <v>87481040</v>
      </c>
      <c r="H8" s="43">
        <f t="shared" si="0"/>
        <v>87481040</v>
      </c>
      <c r="I8" s="43">
        <f t="shared" si="0"/>
        <v>87481040</v>
      </c>
    </row>
    <row r="9" spans="1:9" s="44" customFormat="1" ht="16.5" customHeight="1">
      <c r="A9" s="59" t="s">
        <v>40</v>
      </c>
      <c r="B9" s="60"/>
      <c r="C9" s="60"/>
      <c r="D9" s="60"/>
      <c r="E9" s="60"/>
      <c r="F9" s="60"/>
      <c r="G9" s="60"/>
      <c r="H9" s="60"/>
      <c r="I9" s="61"/>
    </row>
    <row r="10" spans="1:9" ht="16.5" customHeight="1">
      <c r="A10" s="45" t="s">
        <v>41</v>
      </c>
      <c r="B10" s="46">
        <f>C10+D10+E10+F10+G10+H10+I10</f>
        <v>639776466.42</v>
      </c>
      <c r="C10" s="47">
        <f>C17</f>
        <v>101835486.41999997</v>
      </c>
      <c r="D10" s="47">
        <f aca="true" t="shared" si="1" ref="D10:I10">D17</f>
        <v>95934610</v>
      </c>
      <c r="E10" s="47">
        <f t="shared" si="1"/>
        <v>92082210</v>
      </c>
      <c r="F10" s="47">
        <f t="shared" si="1"/>
        <v>87481040</v>
      </c>
      <c r="G10" s="47">
        <f t="shared" si="1"/>
        <v>87481040</v>
      </c>
      <c r="H10" s="47">
        <f t="shared" si="1"/>
        <v>87481040</v>
      </c>
      <c r="I10" s="47">
        <f t="shared" si="1"/>
        <v>87481040</v>
      </c>
    </row>
    <row r="11" spans="1:9" ht="16.5" customHeight="1">
      <c r="A11" s="45" t="s">
        <v>83</v>
      </c>
      <c r="B11" s="46">
        <f>C11+D11+E11+F11+G11+H11+I11</f>
        <v>8849347.72</v>
      </c>
      <c r="C11" s="47">
        <f aca="true" t="shared" si="2" ref="C11:I13">C18</f>
        <v>8849347.72</v>
      </c>
      <c r="D11" s="47">
        <f t="shared" si="2"/>
        <v>0</v>
      </c>
      <c r="E11" s="47">
        <f t="shared" si="2"/>
        <v>0</v>
      </c>
      <c r="F11" s="47">
        <f t="shared" si="2"/>
        <v>0</v>
      </c>
      <c r="G11" s="47">
        <f t="shared" si="2"/>
        <v>0</v>
      </c>
      <c r="H11" s="47">
        <f t="shared" si="2"/>
        <v>0</v>
      </c>
      <c r="I11" s="47">
        <f t="shared" si="2"/>
        <v>0</v>
      </c>
    </row>
    <row r="12" spans="1:9" ht="16.5" customHeight="1">
      <c r="A12" s="45" t="s">
        <v>84</v>
      </c>
      <c r="B12" s="46">
        <f>C12+D12+E12+F12+G12+H12+I12</f>
        <v>0</v>
      </c>
      <c r="C12" s="47">
        <f t="shared" si="2"/>
        <v>0</v>
      </c>
      <c r="D12" s="47">
        <f t="shared" si="2"/>
        <v>0</v>
      </c>
      <c r="E12" s="47">
        <f t="shared" si="2"/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</row>
    <row r="13" spans="1:9" ht="16.5" customHeight="1">
      <c r="A13" s="45" t="s">
        <v>42</v>
      </c>
      <c r="B13" s="46">
        <f>C13+D13+E13+F13+G13+H13+I13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  <c r="I13" s="47">
        <f t="shared" si="2"/>
        <v>0</v>
      </c>
    </row>
    <row r="14" spans="1:9" s="44" customFormat="1" ht="16.5" customHeight="1">
      <c r="A14" s="62" t="s">
        <v>43</v>
      </c>
      <c r="B14" s="63"/>
      <c r="C14" s="63"/>
      <c r="D14" s="63"/>
      <c r="E14" s="63"/>
      <c r="F14" s="63"/>
      <c r="G14" s="63"/>
      <c r="H14" s="63"/>
      <c r="I14" s="64"/>
    </row>
    <row r="15" spans="1:9" s="37" customFormat="1" ht="39.75" customHeight="1">
      <c r="A15" s="48" t="s">
        <v>15</v>
      </c>
      <c r="B15" s="43">
        <f>B17+B18+B19+B20</f>
        <v>648625814.14</v>
      </c>
      <c r="C15" s="43">
        <f aca="true" t="shared" si="3" ref="C15:I15">C17+C18+C19+C20</f>
        <v>110684834.13999997</v>
      </c>
      <c r="D15" s="43">
        <f t="shared" si="3"/>
        <v>95934610</v>
      </c>
      <c r="E15" s="43">
        <f t="shared" si="3"/>
        <v>92082210</v>
      </c>
      <c r="F15" s="43">
        <f t="shared" si="3"/>
        <v>87481040</v>
      </c>
      <c r="G15" s="43">
        <f t="shared" si="3"/>
        <v>87481040</v>
      </c>
      <c r="H15" s="43">
        <f t="shared" si="3"/>
        <v>87481040</v>
      </c>
      <c r="I15" s="43">
        <f t="shared" si="3"/>
        <v>87481040</v>
      </c>
    </row>
    <row r="16" spans="1:9" s="44" customFormat="1" ht="16.5" customHeight="1">
      <c r="A16" s="59" t="s">
        <v>40</v>
      </c>
      <c r="B16" s="60"/>
      <c r="C16" s="60"/>
      <c r="D16" s="60"/>
      <c r="E16" s="60"/>
      <c r="F16" s="60"/>
      <c r="G16" s="60"/>
      <c r="H16" s="60"/>
      <c r="I16" s="61"/>
    </row>
    <row r="17" spans="1:9" ht="16.5" customHeight="1">
      <c r="A17" s="45" t="s">
        <v>41</v>
      </c>
      <c r="B17" s="49">
        <f>C17+D17+E17+F17+G17+H17+I17</f>
        <v>639776466.42</v>
      </c>
      <c r="C17" s="47">
        <f>'Табл. 3'!F72</f>
        <v>101835486.41999997</v>
      </c>
      <c r="D17" s="47">
        <f>'Табл. 3'!G72</f>
        <v>95934610</v>
      </c>
      <c r="E17" s="47">
        <f>'Табл. 3'!H72</f>
        <v>92082210</v>
      </c>
      <c r="F17" s="47">
        <f>'Табл. 3'!I72</f>
        <v>87481040</v>
      </c>
      <c r="G17" s="47">
        <f>'Табл. 3'!J72</f>
        <v>87481040</v>
      </c>
      <c r="H17" s="47">
        <f>'Табл. 3'!K72</f>
        <v>87481040</v>
      </c>
      <c r="I17" s="47">
        <f>'Табл. 3'!L72</f>
        <v>87481040</v>
      </c>
    </row>
    <row r="18" spans="1:9" ht="16.5" customHeight="1">
      <c r="A18" s="45" t="s">
        <v>83</v>
      </c>
      <c r="B18" s="49">
        <f>C18+D18+E18+F18+G18+H18+I18</f>
        <v>8849347.72</v>
      </c>
      <c r="C18" s="47">
        <f>'Табл. 3'!F73</f>
        <v>8849347.72</v>
      </c>
      <c r="D18" s="47">
        <f>'Табл. 3'!G73</f>
        <v>0</v>
      </c>
      <c r="E18" s="47">
        <f>'Табл. 3'!H73</f>
        <v>0</v>
      </c>
      <c r="F18" s="47">
        <f>'Табл. 3'!N73</f>
        <v>0</v>
      </c>
      <c r="G18" s="47">
        <f>'Табл. 3'!O73</f>
        <v>0</v>
      </c>
      <c r="H18" s="47">
        <f>'Табл. 3'!P73</f>
        <v>0</v>
      </c>
      <c r="I18" s="47">
        <f>'Табл. 3'!Q73</f>
        <v>0</v>
      </c>
    </row>
    <row r="19" spans="1:9" ht="16.5" customHeight="1">
      <c r="A19" s="45" t="s">
        <v>84</v>
      </c>
      <c r="B19" s="49">
        <f>C19+D19+E19+F19+G19+H19+I19</f>
        <v>0</v>
      </c>
      <c r="C19" s="47">
        <f>'Табл. 3'!F74</f>
        <v>0</v>
      </c>
      <c r="D19" s="47">
        <f>'Табл. 3'!G74</f>
        <v>0</v>
      </c>
      <c r="E19" s="47">
        <f>'Табл. 3'!H74</f>
        <v>0</v>
      </c>
      <c r="F19" s="47">
        <f>'Табл. 3'!N74</f>
        <v>0</v>
      </c>
      <c r="G19" s="47">
        <f>'Табл. 3'!O74</f>
        <v>0</v>
      </c>
      <c r="H19" s="47">
        <f>'Табл. 3'!P74</f>
        <v>0</v>
      </c>
      <c r="I19" s="47">
        <f>'Табл. 3'!Q74</f>
        <v>0</v>
      </c>
    </row>
    <row r="20" spans="1:9" ht="16.5" customHeight="1">
      <c r="A20" s="45" t="s">
        <v>42</v>
      </c>
      <c r="B20" s="49">
        <f>C20+D20+E20+F20+G20+H20+I20</f>
        <v>0</v>
      </c>
      <c r="C20" s="47">
        <f>'Табл. 3'!F75</f>
        <v>0</v>
      </c>
      <c r="D20" s="47">
        <f>'Табл. 3'!G75</f>
        <v>0</v>
      </c>
      <c r="E20" s="47">
        <f>'Табл. 3'!H75</f>
        <v>0</v>
      </c>
      <c r="F20" s="47">
        <f>'Табл. 3'!N75</f>
        <v>0</v>
      </c>
      <c r="G20" s="47">
        <f>'Табл. 3'!O75</f>
        <v>0</v>
      </c>
      <c r="H20" s="47">
        <f>'Табл. 3'!P75</f>
        <v>0</v>
      </c>
      <c r="I20" s="47">
        <f>'Табл. 3'!Q75</f>
        <v>0</v>
      </c>
    </row>
    <row r="21" spans="1:9" ht="15">
      <c r="A21" s="50" t="s">
        <v>44</v>
      </c>
      <c r="B21" s="49">
        <f>C21+D21+E21+F21+G21+H21+I21</f>
        <v>1749667.74</v>
      </c>
      <c r="C21" s="47">
        <v>1749667.74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</sheetData>
  <sheetProtection/>
  <mergeCells count="8">
    <mergeCell ref="A9:I9"/>
    <mergeCell ref="A14:I14"/>
    <mergeCell ref="A16:I16"/>
    <mergeCell ref="G1:I1"/>
    <mergeCell ref="A3:I3"/>
    <mergeCell ref="A5:A6"/>
    <mergeCell ref="B5:B6"/>
    <mergeCell ref="C5:I5"/>
  </mergeCells>
  <printOptions/>
  <pageMargins left="0.7" right="0.7" top="0.33" bottom="0.16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zoomScaleSheetLayoutView="100" zoomScalePageLayoutView="0" workbookViewId="0" topLeftCell="A2">
      <selection activeCell="J77" sqref="J77"/>
    </sheetView>
  </sheetViews>
  <sheetFormatPr defaultColWidth="9.140625" defaultRowHeight="15"/>
  <cols>
    <col min="1" max="1" width="4.7109375" style="24" customWidth="1"/>
    <col min="2" max="2" width="33.8515625" style="14" customWidth="1"/>
    <col min="3" max="3" width="10.7109375" style="15" customWidth="1"/>
    <col min="4" max="4" width="8.57421875" style="15" customWidth="1"/>
    <col min="5" max="5" width="14.00390625" style="15" customWidth="1"/>
    <col min="6" max="6" width="14.00390625" style="15" bestFit="1" customWidth="1"/>
    <col min="7" max="12" width="12.8515625" style="15" bestFit="1" customWidth="1"/>
    <col min="13" max="13" width="24.00390625" style="15" customWidth="1"/>
    <col min="14" max="14" width="7.8515625" style="14" bestFit="1" customWidth="1"/>
    <col min="15" max="20" width="7.421875" style="14" bestFit="1" customWidth="1"/>
    <col min="21" max="21" width="15.57421875" style="14" customWidth="1"/>
    <col min="22" max="16384" width="9.140625" style="14" customWidth="1"/>
  </cols>
  <sheetData>
    <row r="1" ht="24" customHeight="1" hidden="1">
      <c r="A1" s="14"/>
    </row>
    <row r="2" spans="13:21" s="7" customFormat="1" ht="12.75">
      <c r="M2" s="118" t="s">
        <v>69</v>
      </c>
      <c r="N2" s="118"/>
      <c r="O2" s="118"/>
      <c r="P2" s="118"/>
      <c r="Q2" s="118"/>
      <c r="R2" s="118"/>
      <c r="S2" s="118"/>
      <c r="T2" s="118"/>
      <c r="U2" s="118"/>
    </row>
    <row r="3" spans="1:21" s="7" customFormat="1" ht="15" customHeight="1">
      <c r="A3" s="119" t="s">
        <v>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7" customFormat="1" ht="33.75" customHeight="1">
      <c r="A4" s="114" t="s">
        <v>45</v>
      </c>
      <c r="B4" s="114" t="s">
        <v>49</v>
      </c>
      <c r="C4" s="114" t="s">
        <v>50</v>
      </c>
      <c r="D4" s="115" t="s">
        <v>37</v>
      </c>
      <c r="E4" s="114" t="s">
        <v>51</v>
      </c>
      <c r="F4" s="114"/>
      <c r="G4" s="114"/>
      <c r="H4" s="114"/>
      <c r="I4" s="114"/>
      <c r="J4" s="114"/>
      <c r="K4" s="114"/>
      <c r="L4" s="114"/>
      <c r="M4" s="114" t="s">
        <v>46</v>
      </c>
      <c r="N4" s="114"/>
      <c r="O4" s="114"/>
      <c r="P4" s="114"/>
      <c r="Q4" s="114"/>
      <c r="R4" s="114"/>
      <c r="S4" s="114"/>
      <c r="T4" s="114"/>
      <c r="U4" s="120" t="s">
        <v>52</v>
      </c>
    </row>
    <row r="5" spans="1:21" s="7" customFormat="1" ht="31.5" customHeight="1">
      <c r="A5" s="114"/>
      <c r="B5" s="114"/>
      <c r="C5" s="114"/>
      <c r="D5" s="116"/>
      <c r="E5" s="16" t="s">
        <v>4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3">
        <v>2020</v>
      </c>
      <c r="M5" s="3" t="s">
        <v>47</v>
      </c>
      <c r="N5" s="2">
        <v>2014</v>
      </c>
      <c r="O5" s="2">
        <v>2015</v>
      </c>
      <c r="P5" s="2">
        <v>2016</v>
      </c>
      <c r="Q5" s="2">
        <v>2017</v>
      </c>
      <c r="R5" s="2">
        <v>2018</v>
      </c>
      <c r="S5" s="2">
        <v>2019</v>
      </c>
      <c r="T5" s="3">
        <v>2020</v>
      </c>
      <c r="U5" s="121"/>
    </row>
    <row r="6" spans="1:21" s="7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</row>
    <row r="7" spans="1:21" s="7" customFormat="1" ht="16.5" customHeight="1">
      <c r="A7" s="17"/>
      <c r="B7" s="122" t="s">
        <v>36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</row>
    <row r="8" spans="1:21" s="7" customFormat="1" ht="24" customHeight="1">
      <c r="A8" s="5" t="s">
        <v>6</v>
      </c>
      <c r="B8" s="101" t="s">
        <v>85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/>
    </row>
    <row r="9" spans="1:21" s="7" customFormat="1" ht="12.75" customHeight="1">
      <c r="A9" s="83" t="s">
        <v>5</v>
      </c>
      <c r="B9" s="125" t="s">
        <v>81</v>
      </c>
      <c r="C9" s="83" t="s">
        <v>86</v>
      </c>
      <c r="D9" s="8" t="s">
        <v>4</v>
      </c>
      <c r="E9" s="9">
        <f aca="true" t="shared" si="0" ref="E9:L9">E10+E11+E12+E13</f>
        <v>24769197.72</v>
      </c>
      <c r="F9" s="9">
        <f t="shared" si="0"/>
        <v>11383547.72</v>
      </c>
      <c r="G9" s="9">
        <f t="shared" si="0"/>
        <v>2407490</v>
      </c>
      <c r="H9" s="9">
        <f t="shared" si="0"/>
        <v>2287120</v>
      </c>
      <c r="I9" s="9">
        <f t="shared" si="0"/>
        <v>2172760</v>
      </c>
      <c r="J9" s="9">
        <f t="shared" si="0"/>
        <v>2172760</v>
      </c>
      <c r="K9" s="9">
        <f t="shared" si="0"/>
        <v>2172760</v>
      </c>
      <c r="L9" s="9">
        <f t="shared" si="0"/>
        <v>2172760</v>
      </c>
      <c r="M9" s="73" t="s">
        <v>79</v>
      </c>
      <c r="N9" s="98">
        <v>10216</v>
      </c>
      <c r="O9" s="98">
        <v>2156.07</v>
      </c>
      <c r="P9" s="98">
        <v>2048.27</v>
      </c>
      <c r="Q9" s="98">
        <v>1945.85</v>
      </c>
      <c r="R9" s="98">
        <f>Q9</f>
        <v>1945.85</v>
      </c>
      <c r="S9" s="98">
        <f>Q9</f>
        <v>1945.85</v>
      </c>
      <c r="T9" s="98">
        <f>Q9</f>
        <v>1945.85</v>
      </c>
      <c r="U9" s="80" t="s">
        <v>48</v>
      </c>
    </row>
    <row r="10" spans="1:21" s="7" customFormat="1" ht="12.75">
      <c r="A10" s="83"/>
      <c r="B10" s="126"/>
      <c r="C10" s="83"/>
      <c r="D10" s="8" t="s">
        <v>2</v>
      </c>
      <c r="E10" s="9">
        <f>F10+G10+H10+I10+J10+K10+L10</f>
        <v>15919850</v>
      </c>
      <c r="F10" s="9">
        <v>2534200</v>
      </c>
      <c r="G10" s="9">
        <v>2407490</v>
      </c>
      <c r="H10" s="9">
        <v>2287120</v>
      </c>
      <c r="I10" s="9">
        <v>2172760</v>
      </c>
      <c r="J10" s="9">
        <v>2172760</v>
      </c>
      <c r="K10" s="9">
        <v>2172760</v>
      </c>
      <c r="L10" s="9">
        <v>2172760</v>
      </c>
      <c r="M10" s="74"/>
      <c r="N10" s="99"/>
      <c r="O10" s="99"/>
      <c r="P10" s="99"/>
      <c r="Q10" s="99"/>
      <c r="R10" s="99"/>
      <c r="S10" s="99"/>
      <c r="T10" s="99"/>
      <c r="U10" s="81"/>
    </row>
    <row r="11" spans="1:21" s="7" customFormat="1" ht="12.75">
      <c r="A11" s="83"/>
      <c r="B11" s="126"/>
      <c r="C11" s="83"/>
      <c r="D11" s="8" t="s">
        <v>0</v>
      </c>
      <c r="E11" s="9">
        <f>F11+G11+H11+I11+J11+K11+L11</f>
        <v>8849347.72</v>
      </c>
      <c r="F11" s="9">
        <f>8873027.17-23679.45</f>
        <v>8849347.72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74"/>
      <c r="N11" s="99"/>
      <c r="O11" s="99"/>
      <c r="P11" s="99"/>
      <c r="Q11" s="99"/>
      <c r="R11" s="99"/>
      <c r="S11" s="99"/>
      <c r="T11" s="99"/>
      <c r="U11" s="81"/>
    </row>
    <row r="12" spans="1:21" s="7" customFormat="1" ht="12.75" customHeight="1">
      <c r="A12" s="83"/>
      <c r="B12" s="126"/>
      <c r="C12" s="83"/>
      <c r="D12" s="8" t="s">
        <v>1</v>
      </c>
      <c r="E12" s="9">
        <f>F12+G12+H12+I12+J12+K12+L12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74"/>
      <c r="N12" s="99"/>
      <c r="O12" s="99"/>
      <c r="P12" s="99"/>
      <c r="Q12" s="99"/>
      <c r="R12" s="99"/>
      <c r="S12" s="99"/>
      <c r="T12" s="99"/>
      <c r="U12" s="81"/>
    </row>
    <row r="13" spans="1:21" s="7" customFormat="1" ht="14.25" customHeight="1">
      <c r="A13" s="83"/>
      <c r="B13" s="127"/>
      <c r="C13" s="83"/>
      <c r="D13" s="8" t="s">
        <v>3</v>
      </c>
      <c r="E13" s="9">
        <f>F13+G13+H13+I13+J13+K13+L13</f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75"/>
      <c r="N13" s="100"/>
      <c r="O13" s="100"/>
      <c r="P13" s="100"/>
      <c r="Q13" s="100"/>
      <c r="R13" s="100"/>
      <c r="S13" s="100"/>
      <c r="T13" s="100"/>
      <c r="U13" s="82"/>
    </row>
    <row r="14" spans="1:21" s="7" customFormat="1" ht="22.5" customHeight="1">
      <c r="A14" s="83" t="s">
        <v>13</v>
      </c>
      <c r="B14" s="117" t="s">
        <v>78</v>
      </c>
      <c r="C14" s="83" t="s">
        <v>86</v>
      </c>
      <c r="D14" s="8" t="s">
        <v>4</v>
      </c>
      <c r="E14" s="89" t="s">
        <v>14</v>
      </c>
      <c r="F14" s="90"/>
      <c r="G14" s="90"/>
      <c r="H14" s="90"/>
      <c r="I14" s="90"/>
      <c r="J14" s="90"/>
      <c r="K14" s="90"/>
      <c r="L14" s="91"/>
      <c r="M14" s="73" t="s">
        <v>60</v>
      </c>
      <c r="N14" s="98">
        <v>0</v>
      </c>
      <c r="O14" s="98">
        <v>1</v>
      </c>
      <c r="P14" s="98">
        <v>1</v>
      </c>
      <c r="Q14" s="98">
        <v>1</v>
      </c>
      <c r="R14" s="98">
        <v>1</v>
      </c>
      <c r="S14" s="98">
        <v>1</v>
      </c>
      <c r="T14" s="98">
        <v>1</v>
      </c>
      <c r="U14" s="80" t="s">
        <v>48</v>
      </c>
    </row>
    <row r="15" spans="1:21" s="7" customFormat="1" ht="22.5" customHeight="1">
      <c r="A15" s="83"/>
      <c r="B15" s="117"/>
      <c r="C15" s="83"/>
      <c r="D15" s="8" t="s">
        <v>2</v>
      </c>
      <c r="E15" s="92"/>
      <c r="F15" s="93"/>
      <c r="G15" s="93"/>
      <c r="H15" s="93"/>
      <c r="I15" s="93"/>
      <c r="J15" s="93"/>
      <c r="K15" s="93"/>
      <c r="L15" s="94"/>
      <c r="M15" s="74"/>
      <c r="N15" s="99"/>
      <c r="O15" s="99"/>
      <c r="P15" s="99"/>
      <c r="Q15" s="99"/>
      <c r="R15" s="99"/>
      <c r="S15" s="99"/>
      <c r="T15" s="99"/>
      <c r="U15" s="81"/>
    </row>
    <row r="16" spans="1:21" s="7" customFormat="1" ht="16.5" customHeight="1">
      <c r="A16" s="83"/>
      <c r="B16" s="117"/>
      <c r="C16" s="83"/>
      <c r="D16" s="8" t="s">
        <v>0</v>
      </c>
      <c r="E16" s="92"/>
      <c r="F16" s="93"/>
      <c r="G16" s="93"/>
      <c r="H16" s="93"/>
      <c r="I16" s="93"/>
      <c r="J16" s="93"/>
      <c r="K16" s="93"/>
      <c r="L16" s="94"/>
      <c r="M16" s="74"/>
      <c r="N16" s="99"/>
      <c r="O16" s="99"/>
      <c r="P16" s="99"/>
      <c r="Q16" s="99"/>
      <c r="R16" s="99"/>
      <c r="S16" s="99"/>
      <c r="T16" s="99"/>
      <c r="U16" s="81"/>
    </row>
    <row r="17" spans="1:21" s="7" customFormat="1" ht="18.75" customHeight="1">
      <c r="A17" s="83"/>
      <c r="B17" s="117"/>
      <c r="C17" s="83"/>
      <c r="D17" s="8" t="s">
        <v>1</v>
      </c>
      <c r="E17" s="92"/>
      <c r="F17" s="93"/>
      <c r="G17" s="93"/>
      <c r="H17" s="93"/>
      <c r="I17" s="93"/>
      <c r="J17" s="93"/>
      <c r="K17" s="93"/>
      <c r="L17" s="94"/>
      <c r="M17" s="74"/>
      <c r="N17" s="99"/>
      <c r="O17" s="99"/>
      <c r="P17" s="99"/>
      <c r="Q17" s="99"/>
      <c r="R17" s="99"/>
      <c r="S17" s="99"/>
      <c r="T17" s="99"/>
      <c r="U17" s="81"/>
    </row>
    <row r="18" spans="1:21" s="7" customFormat="1" ht="23.25" customHeight="1">
      <c r="A18" s="83"/>
      <c r="B18" s="117"/>
      <c r="C18" s="83"/>
      <c r="D18" s="8" t="s">
        <v>3</v>
      </c>
      <c r="E18" s="95"/>
      <c r="F18" s="96"/>
      <c r="G18" s="96"/>
      <c r="H18" s="96"/>
      <c r="I18" s="96"/>
      <c r="J18" s="96"/>
      <c r="K18" s="96"/>
      <c r="L18" s="97"/>
      <c r="M18" s="75"/>
      <c r="N18" s="100"/>
      <c r="O18" s="100"/>
      <c r="P18" s="100"/>
      <c r="Q18" s="100"/>
      <c r="R18" s="100"/>
      <c r="S18" s="100"/>
      <c r="T18" s="100"/>
      <c r="U18" s="82"/>
    </row>
    <row r="19" spans="1:21" s="7" customFormat="1" ht="12.75" customHeight="1">
      <c r="A19" s="83"/>
      <c r="B19" s="88" t="s">
        <v>53</v>
      </c>
      <c r="C19" s="83"/>
      <c r="D19" s="18" t="s">
        <v>4</v>
      </c>
      <c r="E19" s="19">
        <f aca="true" t="shared" si="1" ref="E19:L19">E20+E21+E22+E23</f>
        <v>24769197.72</v>
      </c>
      <c r="F19" s="19">
        <f t="shared" si="1"/>
        <v>11383547.72</v>
      </c>
      <c r="G19" s="19">
        <f t="shared" si="1"/>
        <v>2407490</v>
      </c>
      <c r="H19" s="19">
        <f t="shared" si="1"/>
        <v>2287120</v>
      </c>
      <c r="I19" s="19">
        <f t="shared" si="1"/>
        <v>2172760</v>
      </c>
      <c r="J19" s="19">
        <f t="shared" si="1"/>
        <v>2172760</v>
      </c>
      <c r="K19" s="19">
        <f t="shared" si="1"/>
        <v>2172760</v>
      </c>
      <c r="L19" s="19">
        <f t="shared" si="1"/>
        <v>2172760</v>
      </c>
      <c r="M19" s="73"/>
      <c r="N19" s="77"/>
      <c r="O19" s="77"/>
      <c r="P19" s="77"/>
      <c r="Q19" s="77"/>
      <c r="R19" s="77"/>
      <c r="S19" s="77"/>
      <c r="T19" s="77"/>
      <c r="U19" s="80"/>
    </row>
    <row r="20" spans="1:23" s="7" customFormat="1" ht="12.75">
      <c r="A20" s="83"/>
      <c r="B20" s="88"/>
      <c r="C20" s="83"/>
      <c r="D20" s="8" t="s">
        <v>2</v>
      </c>
      <c r="E20" s="19">
        <f>F20+G20+H20+I20+J20+K20+L20</f>
        <v>15919850</v>
      </c>
      <c r="F20" s="9">
        <f>F10</f>
        <v>2534200</v>
      </c>
      <c r="G20" s="9">
        <f aca="true" t="shared" si="2" ref="G20:L20">G9+G15</f>
        <v>2407490</v>
      </c>
      <c r="H20" s="9">
        <f t="shared" si="2"/>
        <v>2287120</v>
      </c>
      <c r="I20" s="9">
        <f t="shared" si="2"/>
        <v>2172760</v>
      </c>
      <c r="J20" s="9">
        <f t="shared" si="2"/>
        <v>2172760</v>
      </c>
      <c r="K20" s="9">
        <f t="shared" si="2"/>
        <v>2172760</v>
      </c>
      <c r="L20" s="9">
        <f t="shared" si="2"/>
        <v>2172760</v>
      </c>
      <c r="M20" s="74"/>
      <c r="N20" s="78"/>
      <c r="O20" s="78"/>
      <c r="P20" s="78"/>
      <c r="Q20" s="78"/>
      <c r="R20" s="78"/>
      <c r="S20" s="78"/>
      <c r="T20" s="78"/>
      <c r="U20" s="81"/>
      <c r="W20" s="10"/>
    </row>
    <row r="21" spans="1:21" s="7" customFormat="1" ht="12.75">
      <c r="A21" s="83"/>
      <c r="B21" s="88"/>
      <c r="C21" s="83"/>
      <c r="D21" s="8" t="s">
        <v>0</v>
      </c>
      <c r="E21" s="19">
        <f>F21+G21+H21+I21+J21+K21+L21</f>
        <v>8849347.72</v>
      </c>
      <c r="F21" s="9">
        <f>F11</f>
        <v>8849347.72</v>
      </c>
      <c r="G21" s="9">
        <f aca="true" t="shared" si="3" ref="G21:L21">G11</f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74"/>
      <c r="N21" s="78"/>
      <c r="O21" s="78"/>
      <c r="P21" s="78"/>
      <c r="Q21" s="78"/>
      <c r="R21" s="78"/>
      <c r="S21" s="78"/>
      <c r="T21" s="78"/>
      <c r="U21" s="81"/>
    </row>
    <row r="22" spans="1:21" s="7" customFormat="1" ht="12.75">
      <c r="A22" s="83"/>
      <c r="B22" s="88"/>
      <c r="C22" s="83"/>
      <c r="D22" s="8" t="s">
        <v>1</v>
      </c>
      <c r="E22" s="19">
        <f>F22+G22+H22+I22+J22+K22+L22</f>
        <v>0</v>
      </c>
      <c r="F22" s="9">
        <f>F12</f>
        <v>0</v>
      </c>
      <c r="G22" s="9">
        <f aca="true" t="shared" si="4" ref="G22:L22">G11+G17</f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  <c r="K22" s="9">
        <f t="shared" si="4"/>
        <v>0</v>
      </c>
      <c r="L22" s="9">
        <f t="shared" si="4"/>
        <v>0</v>
      </c>
      <c r="M22" s="74"/>
      <c r="N22" s="78"/>
      <c r="O22" s="78"/>
      <c r="P22" s="78"/>
      <c r="Q22" s="78"/>
      <c r="R22" s="78"/>
      <c r="S22" s="78"/>
      <c r="T22" s="78"/>
      <c r="U22" s="81"/>
    </row>
    <row r="23" spans="1:21" s="7" customFormat="1" ht="12.75">
      <c r="A23" s="83"/>
      <c r="B23" s="88"/>
      <c r="C23" s="83"/>
      <c r="D23" s="8" t="s">
        <v>3</v>
      </c>
      <c r="E23" s="19">
        <f>F23+G23+H23+I23+J23+K23+L23</f>
        <v>0</v>
      </c>
      <c r="F23" s="9">
        <f>F13</f>
        <v>0</v>
      </c>
      <c r="G23" s="9">
        <f aca="true" t="shared" si="5" ref="G23:L23">G12+G18</f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75"/>
      <c r="N23" s="79"/>
      <c r="O23" s="79"/>
      <c r="P23" s="79"/>
      <c r="Q23" s="79"/>
      <c r="R23" s="79"/>
      <c r="S23" s="79"/>
      <c r="T23" s="79"/>
      <c r="U23" s="82"/>
    </row>
    <row r="24" spans="1:21" s="7" customFormat="1" ht="19.5" customHeight="1">
      <c r="A24" s="4" t="s">
        <v>7</v>
      </c>
      <c r="B24" s="101" t="s">
        <v>57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</row>
    <row r="25" spans="1:21" s="7" customFormat="1" ht="15" customHeight="1">
      <c r="A25" s="83" t="s">
        <v>8</v>
      </c>
      <c r="B25" s="111" t="s">
        <v>80</v>
      </c>
      <c r="C25" s="83" t="s">
        <v>86</v>
      </c>
      <c r="D25" s="8" t="s">
        <v>4</v>
      </c>
      <c r="E25" s="9">
        <f aca="true" t="shared" si="6" ref="E25:L25">E26+E27+E28+E29</f>
        <v>623856616.42</v>
      </c>
      <c r="F25" s="9">
        <f t="shared" si="6"/>
        <v>99301286.41999997</v>
      </c>
      <c r="G25" s="9">
        <f t="shared" si="6"/>
        <v>93527120</v>
      </c>
      <c r="H25" s="9">
        <f t="shared" si="6"/>
        <v>89795090</v>
      </c>
      <c r="I25" s="9">
        <f t="shared" si="6"/>
        <v>85308280</v>
      </c>
      <c r="J25" s="9">
        <f t="shared" si="6"/>
        <v>85308280</v>
      </c>
      <c r="K25" s="9">
        <f t="shared" si="6"/>
        <v>85308280</v>
      </c>
      <c r="L25" s="9">
        <f t="shared" si="6"/>
        <v>85308280</v>
      </c>
      <c r="M25" s="73" t="s">
        <v>62</v>
      </c>
      <c r="N25" s="72">
        <v>52.8</v>
      </c>
      <c r="O25" s="72">
        <v>52.8</v>
      </c>
      <c r="P25" s="72">
        <v>52.8</v>
      </c>
      <c r="Q25" s="72">
        <v>52.8</v>
      </c>
      <c r="R25" s="72">
        <v>52.8</v>
      </c>
      <c r="S25" s="72">
        <v>52.8</v>
      </c>
      <c r="T25" s="72">
        <v>52.8</v>
      </c>
      <c r="U25" s="76" t="s">
        <v>48</v>
      </c>
    </row>
    <row r="26" spans="1:21" s="7" customFormat="1" ht="12.75">
      <c r="A26" s="83"/>
      <c r="B26" s="112"/>
      <c r="C26" s="83"/>
      <c r="D26" s="8" t="s">
        <v>2</v>
      </c>
      <c r="E26" s="9">
        <f>F26+G26+H26+I26+J26+K26+L26</f>
        <v>623856616.42</v>
      </c>
      <c r="F26" s="9">
        <f aca="true" t="shared" si="7" ref="F26:G29">F32+F37+F42+F47+F52+F57</f>
        <v>99301286.41999997</v>
      </c>
      <c r="G26" s="9">
        <f t="shared" si="7"/>
        <v>93527120</v>
      </c>
      <c r="H26" s="9">
        <f aca="true" t="shared" si="8" ref="H26:K29">H32+H37+H42+H47+H52+H57</f>
        <v>89795090</v>
      </c>
      <c r="I26" s="9">
        <f aca="true" t="shared" si="9" ref="I26:J29">I32+I37+I42+I47+I52+I57</f>
        <v>85308280</v>
      </c>
      <c r="J26" s="9">
        <f t="shared" si="9"/>
        <v>85308280</v>
      </c>
      <c r="K26" s="9">
        <f t="shared" si="8"/>
        <v>85308280</v>
      </c>
      <c r="L26" s="9">
        <f>L32+L37+L42+L47+L52+L57</f>
        <v>85308280</v>
      </c>
      <c r="M26" s="74"/>
      <c r="N26" s="72"/>
      <c r="O26" s="72"/>
      <c r="P26" s="72"/>
      <c r="Q26" s="72"/>
      <c r="R26" s="72"/>
      <c r="S26" s="72"/>
      <c r="T26" s="72"/>
      <c r="U26" s="76"/>
    </row>
    <row r="27" spans="1:21" s="7" customFormat="1" ht="12.75">
      <c r="A27" s="83"/>
      <c r="B27" s="112"/>
      <c r="C27" s="83"/>
      <c r="D27" s="8" t="s">
        <v>0</v>
      </c>
      <c r="E27" s="9">
        <f>F27+G27+H27+I27+J27+K27+L27</f>
        <v>0</v>
      </c>
      <c r="F27" s="9">
        <f t="shared" si="7"/>
        <v>0</v>
      </c>
      <c r="G27" s="9">
        <f t="shared" si="7"/>
        <v>0</v>
      </c>
      <c r="H27" s="9">
        <f t="shared" si="8"/>
        <v>0</v>
      </c>
      <c r="I27" s="9">
        <f t="shared" si="9"/>
        <v>0</v>
      </c>
      <c r="J27" s="9">
        <f t="shared" si="9"/>
        <v>0</v>
      </c>
      <c r="K27" s="9">
        <f t="shared" si="8"/>
        <v>0</v>
      </c>
      <c r="L27" s="9">
        <f>L33+L38+L43+L48+L53+L58</f>
        <v>0</v>
      </c>
      <c r="M27" s="74"/>
      <c r="N27" s="72"/>
      <c r="O27" s="72"/>
      <c r="P27" s="72"/>
      <c r="Q27" s="72"/>
      <c r="R27" s="72"/>
      <c r="S27" s="72"/>
      <c r="T27" s="72"/>
      <c r="U27" s="76"/>
    </row>
    <row r="28" spans="1:21" s="7" customFormat="1" ht="12.75">
      <c r="A28" s="83"/>
      <c r="B28" s="112"/>
      <c r="C28" s="83"/>
      <c r="D28" s="8" t="s">
        <v>1</v>
      </c>
      <c r="E28" s="9">
        <f>F28+G28+H28+I28+J28+K28+L28</f>
        <v>0</v>
      </c>
      <c r="F28" s="9">
        <f t="shared" si="7"/>
        <v>0</v>
      </c>
      <c r="G28" s="9">
        <f t="shared" si="7"/>
        <v>0</v>
      </c>
      <c r="H28" s="9">
        <f t="shared" si="8"/>
        <v>0</v>
      </c>
      <c r="I28" s="9">
        <f t="shared" si="9"/>
        <v>0</v>
      </c>
      <c r="J28" s="9">
        <f t="shared" si="9"/>
        <v>0</v>
      </c>
      <c r="K28" s="9">
        <f t="shared" si="8"/>
        <v>0</v>
      </c>
      <c r="L28" s="9">
        <f>L34+L39+L44+L49+L54+L59</f>
        <v>0</v>
      </c>
      <c r="M28" s="74"/>
      <c r="N28" s="72"/>
      <c r="O28" s="72"/>
      <c r="P28" s="72"/>
      <c r="Q28" s="72"/>
      <c r="R28" s="72"/>
      <c r="S28" s="72"/>
      <c r="T28" s="72"/>
      <c r="U28" s="76"/>
    </row>
    <row r="29" spans="1:21" s="7" customFormat="1" ht="12.75">
      <c r="A29" s="83"/>
      <c r="B29" s="113"/>
      <c r="C29" s="83"/>
      <c r="D29" s="8" t="s">
        <v>3</v>
      </c>
      <c r="E29" s="9">
        <f>F29+G29+H29+I29+J29+K29+L29</f>
        <v>0</v>
      </c>
      <c r="F29" s="9">
        <f t="shared" si="7"/>
        <v>0</v>
      </c>
      <c r="G29" s="9">
        <f t="shared" si="7"/>
        <v>0</v>
      </c>
      <c r="H29" s="9">
        <f t="shared" si="8"/>
        <v>0</v>
      </c>
      <c r="I29" s="9">
        <f t="shared" si="9"/>
        <v>0</v>
      </c>
      <c r="J29" s="9">
        <f t="shared" si="9"/>
        <v>0</v>
      </c>
      <c r="K29" s="9">
        <f t="shared" si="8"/>
        <v>0</v>
      </c>
      <c r="L29" s="9">
        <f>L35+L40+L45+L50+L55+L60</f>
        <v>0</v>
      </c>
      <c r="M29" s="75"/>
      <c r="N29" s="72"/>
      <c r="O29" s="72"/>
      <c r="P29" s="72"/>
      <c r="Q29" s="72"/>
      <c r="R29" s="72"/>
      <c r="S29" s="72"/>
      <c r="T29" s="72"/>
      <c r="U29" s="76"/>
    </row>
    <row r="30" spans="1:21" s="7" customFormat="1" ht="12.75">
      <c r="A30" s="4"/>
      <c r="B30" s="6" t="s">
        <v>54</v>
      </c>
      <c r="C30" s="4"/>
      <c r="D30" s="8"/>
      <c r="E30" s="9"/>
      <c r="F30" s="9"/>
      <c r="G30" s="9"/>
      <c r="H30" s="9"/>
      <c r="I30" s="9"/>
      <c r="J30" s="9"/>
      <c r="K30" s="9"/>
      <c r="L30" s="9"/>
      <c r="M30" s="11"/>
      <c r="N30" s="12"/>
      <c r="O30" s="12"/>
      <c r="P30" s="12"/>
      <c r="Q30" s="12"/>
      <c r="R30" s="12"/>
      <c r="S30" s="12"/>
      <c r="T30" s="12"/>
      <c r="U30" s="13"/>
    </row>
    <row r="31" spans="1:21" s="7" customFormat="1" ht="12.75">
      <c r="A31" s="110" t="s">
        <v>10</v>
      </c>
      <c r="B31" s="107" t="s">
        <v>16</v>
      </c>
      <c r="C31" s="83" t="s">
        <v>86</v>
      </c>
      <c r="D31" s="8" t="s">
        <v>4</v>
      </c>
      <c r="E31" s="9">
        <f aca="true" t="shared" si="10" ref="E31:L31">E32+E33+E34+E35</f>
        <v>603662416.45</v>
      </c>
      <c r="F31" s="9">
        <f t="shared" si="10"/>
        <v>94589466.44999999</v>
      </c>
      <c r="G31" s="9">
        <f t="shared" si="10"/>
        <v>90002080</v>
      </c>
      <c r="H31" s="9">
        <f t="shared" si="10"/>
        <v>87309550</v>
      </c>
      <c r="I31" s="9">
        <f t="shared" si="10"/>
        <v>82940330</v>
      </c>
      <c r="J31" s="9">
        <f t="shared" si="10"/>
        <v>82940330</v>
      </c>
      <c r="K31" s="9">
        <f t="shared" si="10"/>
        <v>82940330</v>
      </c>
      <c r="L31" s="9">
        <f t="shared" si="10"/>
        <v>82940330</v>
      </c>
      <c r="M31" s="104"/>
      <c r="N31" s="104"/>
      <c r="O31" s="104"/>
      <c r="P31" s="104"/>
      <c r="Q31" s="104"/>
      <c r="R31" s="104"/>
      <c r="S31" s="104"/>
      <c r="T31" s="104"/>
      <c r="U31" s="104"/>
    </row>
    <row r="32" spans="1:21" s="7" customFormat="1" ht="12.75">
      <c r="A32" s="109"/>
      <c r="B32" s="107"/>
      <c r="C32" s="83"/>
      <c r="D32" s="8" t="s">
        <v>2</v>
      </c>
      <c r="E32" s="9">
        <f>F32+G32+H32+I32+J32+K32+L32</f>
        <v>603662416.45</v>
      </c>
      <c r="F32" s="9">
        <f>72226585.02+22520081.43-157200</f>
        <v>94589466.44999999</v>
      </c>
      <c r="G32" s="9">
        <v>90002080</v>
      </c>
      <c r="H32" s="9">
        <v>87309550</v>
      </c>
      <c r="I32" s="9">
        <v>82940330</v>
      </c>
      <c r="J32" s="9">
        <v>82940330</v>
      </c>
      <c r="K32" s="9">
        <v>82940330</v>
      </c>
      <c r="L32" s="9">
        <v>82940330</v>
      </c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s="7" customFormat="1" ht="12.75">
      <c r="A33" s="109"/>
      <c r="B33" s="107"/>
      <c r="C33" s="83"/>
      <c r="D33" s="8" t="s">
        <v>0</v>
      </c>
      <c r="E33" s="9">
        <f>F33+G33+H33+I33+J33+K33+L33</f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s="7" customFormat="1" ht="12.75">
      <c r="A34" s="109"/>
      <c r="B34" s="107"/>
      <c r="C34" s="83"/>
      <c r="D34" s="8" t="s">
        <v>1</v>
      </c>
      <c r="E34" s="9">
        <f>F34+G34+H34+I34+J34+K34+L34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s="7" customFormat="1" ht="12.75">
      <c r="A35" s="109"/>
      <c r="B35" s="107"/>
      <c r="C35" s="83"/>
      <c r="D35" s="8" t="s">
        <v>3</v>
      </c>
      <c r="E35" s="9">
        <f>F35+G35+H35+I35+J35+K35+L35</f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s="7" customFormat="1" ht="12.75">
      <c r="A36" s="109" t="s">
        <v>11</v>
      </c>
      <c r="B36" s="107" t="s">
        <v>17</v>
      </c>
      <c r="C36" s="83" t="s">
        <v>86</v>
      </c>
      <c r="D36" s="8" t="s">
        <v>4</v>
      </c>
      <c r="E36" s="9">
        <f aca="true" t="shared" si="11" ref="E36:L36">E37+E38+E39+E40</f>
        <v>17277063.46</v>
      </c>
      <c r="F36" s="9">
        <f t="shared" si="11"/>
        <v>2417143.46</v>
      </c>
      <c r="G36" s="9">
        <f t="shared" si="11"/>
        <v>3423640</v>
      </c>
      <c r="H36" s="9">
        <f t="shared" si="11"/>
        <v>2382560</v>
      </c>
      <c r="I36" s="9">
        <f t="shared" si="11"/>
        <v>2263430</v>
      </c>
      <c r="J36" s="9">
        <f t="shared" si="11"/>
        <v>2263430</v>
      </c>
      <c r="K36" s="9">
        <f t="shared" si="11"/>
        <v>2263430</v>
      </c>
      <c r="L36" s="9">
        <f t="shared" si="11"/>
        <v>2263430</v>
      </c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s="7" customFormat="1" ht="12.75">
      <c r="A37" s="109"/>
      <c r="B37" s="107"/>
      <c r="C37" s="83"/>
      <c r="D37" s="8" t="s">
        <v>2</v>
      </c>
      <c r="E37" s="9">
        <f>F37+G37+H37+I37+J37+K37+L37</f>
        <v>17277063.46</v>
      </c>
      <c r="F37" s="9">
        <f>2483861.96-37950.03-28768.47</f>
        <v>2417143.46</v>
      </c>
      <c r="G37" s="9">
        <v>3423640</v>
      </c>
      <c r="H37" s="9">
        <v>2382560</v>
      </c>
      <c r="I37" s="9">
        <v>2263430</v>
      </c>
      <c r="J37" s="9">
        <v>2263430</v>
      </c>
      <c r="K37" s="9">
        <v>2263430</v>
      </c>
      <c r="L37" s="9">
        <v>2263430</v>
      </c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:21" s="7" customFormat="1" ht="12.75">
      <c r="A38" s="109"/>
      <c r="B38" s="107"/>
      <c r="C38" s="83"/>
      <c r="D38" s="8" t="s">
        <v>0</v>
      </c>
      <c r="E38" s="9">
        <f>F38+G38+H38+I38+J38+K38+L38</f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s="7" customFormat="1" ht="12.75">
      <c r="A39" s="109"/>
      <c r="B39" s="107"/>
      <c r="C39" s="83"/>
      <c r="D39" s="8" t="s">
        <v>1</v>
      </c>
      <c r="E39" s="9">
        <f>F39+G39+H39+I39+J39+K39+L39</f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s="7" customFormat="1" ht="12.75">
      <c r="A40" s="109"/>
      <c r="B40" s="107"/>
      <c r="C40" s="83"/>
      <c r="D40" s="8" t="s">
        <v>3</v>
      </c>
      <c r="E40" s="9">
        <f>F40+G40+H40+I40+J40+K40+L40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 s="7" customFormat="1" ht="12.75">
      <c r="A41" s="109" t="s">
        <v>18</v>
      </c>
      <c r="B41" s="107" t="s">
        <v>59</v>
      </c>
      <c r="C41" s="83" t="s">
        <v>86</v>
      </c>
      <c r="D41" s="8" t="s">
        <v>4</v>
      </c>
      <c r="E41" s="9">
        <f aca="true" t="shared" si="12" ref="E41:L41">E42+E43+E44+E45</f>
        <v>726879.14</v>
      </c>
      <c r="F41" s="9">
        <f t="shared" si="12"/>
        <v>726879.14</v>
      </c>
      <c r="G41" s="9">
        <f t="shared" si="12"/>
        <v>0</v>
      </c>
      <c r="H41" s="9">
        <f t="shared" si="12"/>
        <v>0</v>
      </c>
      <c r="I41" s="9">
        <f t="shared" si="12"/>
        <v>0</v>
      </c>
      <c r="J41" s="9">
        <f t="shared" si="12"/>
        <v>0</v>
      </c>
      <c r="K41" s="9">
        <f t="shared" si="12"/>
        <v>0</v>
      </c>
      <c r="L41" s="9">
        <f t="shared" si="12"/>
        <v>0</v>
      </c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s="7" customFormat="1" ht="12.75">
      <c r="A42" s="109"/>
      <c r="B42" s="107"/>
      <c r="C42" s="83"/>
      <c r="D42" s="8" t="s">
        <v>2</v>
      </c>
      <c r="E42" s="9">
        <f>F42+G42+H42+I42+J42+K42+L42</f>
        <v>726879.14</v>
      </c>
      <c r="F42" s="9">
        <f>617706.9+37950.03+71222.21</f>
        <v>726879.14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s="7" customFormat="1" ht="12.75">
      <c r="A43" s="109"/>
      <c r="B43" s="107"/>
      <c r="C43" s="83"/>
      <c r="D43" s="8" t="s">
        <v>0</v>
      </c>
      <c r="E43" s="9">
        <f>F43+G43+H43+I43+J43+K43+L43</f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s="7" customFormat="1" ht="12.75">
      <c r="A44" s="109"/>
      <c r="B44" s="107"/>
      <c r="C44" s="83"/>
      <c r="D44" s="8" t="s">
        <v>1</v>
      </c>
      <c r="E44" s="9">
        <f>F44+G44+H44+I44+J44+K44+L44</f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s="7" customFormat="1" ht="12.75">
      <c r="A45" s="109"/>
      <c r="B45" s="107"/>
      <c r="C45" s="83"/>
      <c r="D45" s="8" t="s">
        <v>3</v>
      </c>
      <c r="E45" s="9">
        <f>F45+G45+H45+I45+J45+K45+L45</f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1" s="7" customFormat="1" ht="12.75">
      <c r="A46" s="109" t="s">
        <v>19</v>
      </c>
      <c r="B46" s="107" t="s">
        <v>58</v>
      </c>
      <c r="C46" s="83" t="s">
        <v>86</v>
      </c>
      <c r="D46" s="8" t="s">
        <v>4</v>
      </c>
      <c r="E46" s="9">
        <f aca="true" t="shared" si="13" ref="E46:L46">E47+E48+E49+E50</f>
        <v>1400450.9100000001</v>
      </c>
      <c r="F46" s="9">
        <f t="shared" si="13"/>
        <v>1400450.9100000001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9">
        <f t="shared" si="13"/>
        <v>0</v>
      </c>
      <c r="K46" s="9">
        <f t="shared" si="13"/>
        <v>0</v>
      </c>
      <c r="L46" s="9">
        <f t="shared" si="13"/>
        <v>0</v>
      </c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21" s="7" customFormat="1" ht="12.75">
      <c r="A47" s="109"/>
      <c r="B47" s="107"/>
      <c r="C47" s="83"/>
      <c r="D47" s="8" t="s">
        <v>2</v>
      </c>
      <c r="E47" s="9">
        <f>F47+G47+H47+I47+J47+K47+L47</f>
        <v>1400450.9100000001</v>
      </c>
      <c r="F47" s="9">
        <f>1471673.12-71222.21</f>
        <v>1400450.9100000001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05"/>
      <c r="N47" s="105"/>
      <c r="O47" s="105"/>
      <c r="P47" s="105"/>
      <c r="Q47" s="105"/>
      <c r="R47" s="105"/>
      <c r="S47" s="105"/>
      <c r="T47" s="105"/>
      <c r="U47" s="105"/>
    </row>
    <row r="48" spans="1:21" s="7" customFormat="1" ht="12.75">
      <c r="A48" s="109"/>
      <c r="B48" s="107"/>
      <c r="C48" s="83"/>
      <c r="D48" s="8" t="s">
        <v>0</v>
      </c>
      <c r="E48" s="9">
        <f>F48+G48+H48+I48+J48+K48+L48</f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05"/>
      <c r="N48" s="105"/>
      <c r="O48" s="105"/>
      <c r="P48" s="105"/>
      <c r="Q48" s="105"/>
      <c r="R48" s="105"/>
      <c r="S48" s="105"/>
      <c r="T48" s="105"/>
      <c r="U48" s="105"/>
    </row>
    <row r="49" spans="1:21" s="7" customFormat="1" ht="12.75">
      <c r="A49" s="109"/>
      <c r="B49" s="107"/>
      <c r="C49" s="83"/>
      <c r="D49" s="8" t="s">
        <v>1</v>
      </c>
      <c r="E49" s="9">
        <f>F49+G49+H49+I49+J49+K49+L49</f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s="7" customFormat="1" ht="12.75">
      <c r="A50" s="109"/>
      <c r="B50" s="107"/>
      <c r="C50" s="83"/>
      <c r="D50" s="8" t="s">
        <v>3</v>
      </c>
      <c r="E50" s="9">
        <f>F50+G50+H50+I50+J50+K50+L50</f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s="7" customFormat="1" ht="12.75">
      <c r="A51" s="109" t="s">
        <v>20</v>
      </c>
      <c r="B51" s="107" t="s">
        <v>23</v>
      </c>
      <c r="C51" s="83" t="s">
        <v>86</v>
      </c>
      <c r="D51" s="8" t="s">
        <v>4</v>
      </c>
      <c r="E51" s="9">
        <f aca="true" t="shared" si="14" ref="E51:L51">E52+E53+E54+E55</f>
        <v>474806.46</v>
      </c>
      <c r="F51" s="9">
        <f t="shared" si="14"/>
        <v>122346.46</v>
      </c>
      <c r="G51" s="9">
        <f t="shared" si="14"/>
        <v>56400</v>
      </c>
      <c r="H51" s="9">
        <f t="shared" si="14"/>
        <v>57980</v>
      </c>
      <c r="I51" s="9">
        <f t="shared" si="14"/>
        <v>59520</v>
      </c>
      <c r="J51" s="9">
        <f t="shared" si="14"/>
        <v>59520</v>
      </c>
      <c r="K51" s="9">
        <f t="shared" si="14"/>
        <v>59520</v>
      </c>
      <c r="L51" s="9">
        <f t="shared" si="14"/>
        <v>59520</v>
      </c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s="7" customFormat="1" ht="12.75">
      <c r="A52" s="109"/>
      <c r="B52" s="107"/>
      <c r="C52" s="83"/>
      <c r="D52" s="8" t="s">
        <v>2</v>
      </c>
      <c r="E52" s="9">
        <f>F52+G52+H52+I52+J52+K52+L52</f>
        <v>474806.46</v>
      </c>
      <c r="F52" s="9">
        <f>125000-2653.54</f>
        <v>122346.46</v>
      </c>
      <c r="G52" s="9">
        <v>56400</v>
      </c>
      <c r="H52" s="9">
        <v>57980</v>
      </c>
      <c r="I52" s="9">
        <v>59520</v>
      </c>
      <c r="J52" s="9">
        <v>59520</v>
      </c>
      <c r="K52" s="9">
        <v>59520</v>
      </c>
      <c r="L52" s="9">
        <v>59520</v>
      </c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 s="7" customFormat="1" ht="12.75">
      <c r="A53" s="109"/>
      <c r="B53" s="107"/>
      <c r="C53" s="83"/>
      <c r="D53" s="8" t="s">
        <v>0</v>
      </c>
      <c r="E53" s="9">
        <f>F53+G53+H53+I53+J53+K53+L53</f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 s="7" customFormat="1" ht="12.75">
      <c r="A54" s="109"/>
      <c r="B54" s="107"/>
      <c r="C54" s="83"/>
      <c r="D54" s="8" t="s">
        <v>1</v>
      </c>
      <c r="E54" s="9">
        <f>F54+G54+H54+I54+J54+K54+L54</f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s="7" customFormat="1" ht="12.75">
      <c r="A55" s="109"/>
      <c r="B55" s="107"/>
      <c r="C55" s="83"/>
      <c r="D55" s="8" t="s">
        <v>3</v>
      </c>
      <c r="E55" s="9">
        <f>F55+G55+H55+I55+J55+K55+L55</f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s="7" customFormat="1" ht="12.75">
      <c r="A56" s="110" t="s">
        <v>21</v>
      </c>
      <c r="B56" s="107" t="s">
        <v>22</v>
      </c>
      <c r="C56" s="83" t="s">
        <v>86</v>
      </c>
      <c r="D56" s="8" t="s">
        <v>4</v>
      </c>
      <c r="E56" s="9">
        <f aca="true" t="shared" si="15" ref="E56:L56">E57+E58+E59+E60</f>
        <v>315000</v>
      </c>
      <c r="F56" s="9">
        <f t="shared" si="15"/>
        <v>45000</v>
      </c>
      <c r="G56" s="9">
        <f t="shared" si="15"/>
        <v>45000</v>
      </c>
      <c r="H56" s="9">
        <f t="shared" si="15"/>
        <v>45000</v>
      </c>
      <c r="I56" s="9">
        <f t="shared" si="15"/>
        <v>45000</v>
      </c>
      <c r="J56" s="9">
        <f t="shared" si="15"/>
        <v>45000</v>
      </c>
      <c r="K56" s="9">
        <f t="shared" si="15"/>
        <v>45000</v>
      </c>
      <c r="L56" s="9">
        <f t="shared" si="15"/>
        <v>45000</v>
      </c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s="7" customFormat="1" ht="12.75">
      <c r="A57" s="109"/>
      <c r="B57" s="107"/>
      <c r="C57" s="83"/>
      <c r="D57" s="8" t="s">
        <v>2</v>
      </c>
      <c r="E57" s="9">
        <f>F57+G57+H57+I57+J57+K57+L57</f>
        <v>315000</v>
      </c>
      <c r="F57" s="9">
        <v>45000</v>
      </c>
      <c r="G57" s="9">
        <v>45000</v>
      </c>
      <c r="H57" s="9">
        <v>45000</v>
      </c>
      <c r="I57" s="9">
        <v>45000</v>
      </c>
      <c r="J57" s="9">
        <v>45000</v>
      </c>
      <c r="K57" s="9">
        <v>45000</v>
      </c>
      <c r="L57" s="9">
        <v>45000</v>
      </c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s="7" customFormat="1" ht="12.75">
      <c r="A58" s="109"/>
      <c r="B58" s="107"/>
      <c r="C58" s="83"/>
      <c r="D58" s="8" t="s">
        <v>0</v>
      </c>
      <c r="E58" s="9">
        <f>F58+G58+H58+I58+J58+K58+L58</f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s="7" customFormat="1" ht="12.75">
      <c r="A59" s="109"/>
      <c r="B59" s="107"/>
      <c r="C59" s="83"/>
      <c r="D59" s="8" t="s">
        <v>1</v>
      </c>
      <c r="E59" s="9">
        <f>F59+G59+H59+I59+J59+K59+L59</f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s="7" customFormat="1" ht="12.75">
      <c r="A60" s="109"/>
      <c r="B60" s="107"/>
      <c r="C60" s="83"/>
      <c r="D60" s="8" t="s">
        <v>3</v>
      </c>
      <c r="E60" s="9">
        <f>F60+G60+H60+I60+J60+K60+L60</f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21" s="7" customFormat="1" ht="18" customHeight="1">
      <c r="A61" s="108" t="s">
        <v>9</v>
      </c>
      <c r="B61" s="107" t="s">
        <v>70</v>
      </c>
      <c r="C61" s="83" t="s">
        <v>86</v>
      </c>
      <c r="D61" s="8" t="s">
        <v>4</v>
      </c>
      <c r="E61" s="89" t="s">
        <v>14</v>
      </c>
      <c r="F61" s="90"/>
      <c r="G61" s="90"/>
      <c r="H61" s="90"/>
      <c r="I61" s="90"/>
      <c r="J61" s="90"/>
      <c r="K61" s="90"/>
      <c r="L61" s="91"/>
      <c r="M61" s="73" t="s">
        <v>61</v>
      </c>
      <c r="N61" s="98">
        <v>0</v>
      </c>
      <c r="O61" s="98">
        <v>1</v>
      </c>
      <c r="P61" s="98">
        <v>1</v>
      </c>
      <c r="Q61" s="98">
        <v>1</v>
      </c>
      <c r="R61" s="98">
        <v>1</v>
      </c>
      <c r="S61" s="98">
        <v>1</v>
      </c>
      <c r="T61" s="98">
        <v>1</v>
      </c>
      <c r="U61" s="80" t="s">
        <v>48</v>
      </c>
    </row>
    <row r="62" spans="1:21" s="7" customFormat="1" ht="18" customHeight="1">
      <c r="A62" s="83"/>
      <c r="B62" s="107"/>
      <c r="C62" s="83"/>
      <c r="D62" s="8" t="s">
        <v>2</v>
      </c>
      <c r="E62" s="92"/>
      <c r="F62" s="93"/>
      <c r="G62" s="93"/>
      <c r="H62" s="93"/>
      <c r="I62" s="93"/>
      <c r="J62" s="93"/>
      <c r="K62" s="93"/>
      <c r="L62" s="94"/>
      <c r="M62" s="74"/>
      <c r="N62" s="99"/>
      <c r="O62" s="99"/>
      <c r="P62" s="99"/>
      <c r="Q62" s="99"/>
      <c r="R62" s="99"/>
      <c r="S62" s="99"/>
      <c r="T62" s="99"/>
      <c r="U62" s="81"/>
    </row>
    <row r="63" spans="1:21" s="7" customFormat="1" ht="16.5" customHeight="1">
      <c r="A63" s="83"/>
      <c r="B63" s="107"/>
      <c r="C63" s="83"/>
      <c r="D63" s="8" t="s">
        <v>0</v>
      </c>
      <c r="E63" s="92"/>
      <c r="F63" s="93"/>
      <c r="G63" s="93"/>
      <c r="H63" s="93"/>
      <c r="I63" s="93"/>
      <c r="J63" s="93"/>
      <c r="K63" s="93"/>
      <c r="L63" s="94"/>
      <c r="M63" s="74"/>
      <c r="N63" s="99"/>
      <c r="O63" s="99"/>
      <c r="P63" s="99"/>
      <c r="Q63" s="99"/>
      <c r="R63" s="99"/>
      <c r="S63" s="99"/>
      <c r="T63" s="99"/>
      <c r="U63" s="81"/>
    </row>
    <row r="64" spans="1:21" s="7" customFormat="1" ht="12.75">
      <c r="A64" s="83"/>
      <c r="B64" s="107"/>
      <c r="C64" s="83"/>
      <c r="D64" s="8" t="s">
        <v>1</v>
      </c>
      <c r="E64" s="92"/>
      <c r="F64" s="93"/>
      <c r="G64" s="93"/>
      <c r="H64" s="93"/>
      <c r="I64" s="93"/>
      <c r="J64" s="93"/>
      <c r="K64" s="93"/>
      <c r="L64" s="94"/>
      <c r="M64" s="74"/>
      <c r="N64" s="99"/>
      <c r="O64" s="99"/>
      <c r="P64" s="99"/>
      <c r="Q64" s="99"/>
      <c r="R64" s="99"/>
      <c r="S64" s="99"/>
      <c r="T64" s="99"/>
      <c r="U64" s="81"/>
    </row>
    <row r="65" spans="1:21" s="7" customFormat="1" ht="24.75" customHeight="1">
      <c r="A65" s="83"/>
      <c r="B65" s="107"/>
      <c r="C65" s="83"/>
      <c r="D65" s="8" t="s">
        <v>3</v>
      </c>
      <c r="E65" s="95"/>
      <c r="F65" s="96"/>
      <c r="G65" s="96"/>
      <c r="H65" s="96"/>
      <c r="I65" s="96"/>
      <c r="J65" s="96"/>
      <c r="K65" s="96"/>
      <c r="L65" s="97"/>
      <c r="M65" s="75"/>
      <c r="N65" s="100"/>
      <c r="O65" s="100"/>
      <c r="P65" s="100"/>
      <c r="Q65" s="100"/>
      <c r="R65" s="100"/>
      <c r="S65" s="100"/>
      <c r="T65" s="100"/>
      <c r="U65" s="82"/>
    </row>
    <row r="66" spans="1:21" s="7" customFormat="1" ht="12.75" customHeight="1">
      <c r="A66" s="83"/>
      <c r="B66" s="88" t="s">
        <v>55</v>
      </c>
      <c r="C66" s="83"/>
      <c r="D66" s="18" t="s">
        <v>4</v>
      </c>
      <c r="E66" s="19">
        <f aca="true" t="shared" si="16" ref="E66:L66">E67+E68+E69+E70</f>
        <v>623856616.42</v>
      </c>
      <c r="F66" s="19">
        <f t="shared" si="16"/>
        <v>99301286.41999997</v>
      </c>
      <c r="G66" s="19">
        <f t="shared" si="16"/>
        <v>93527120</v>
      </c>
      <c r="H66" s="19">
        <f t="shared" si="16"/>
        <v>89795090</v>
      </c>
      <c r="I66" s="19">
        <f t="shared" si="16"/>
        <v>85308280</v>
      </c>
      <c r="J66" s="19">
        <f t="shared" si="16"/>
        <v>85308280</v>
      </c>
      <c r="K66" s="19">
        <f t="shared" si="16"/>
        <v>85308280</v>
      </c>
      <c r="L66" s="19">
        <f t="shared" si="16"/>
        <v>85308280</v>
      </c>
      <c r="M66" s="73"/>
      <c r="N66" s="77"/>
      <c r="O66" s="77"/>
      <c r="P66" s="77"/>
      <c r="Q66" s="77"/>
      <c r="R66" s="77"/>
      <c r="S66" s="77"/>
      <c r="T66" s="77"/>
      <c r="U66" s="80"/>
    </row>
    <row r="67" spans="1:23" s="7" customFormat="1" ht="12.75">
      <c r="A67" s="83"/>
      <c r="B67" s="88"/>
      <c r="C67" s="83"/>
      <c r="D67" s="8" t="s">
        <v>2</v>
      </c>
      <c r="E67" s="19">
        <f>F67+G67+H67+I67+J67+K67+L67</f>
        <v>623856616.42</v>
      </c>
      <c r="F67" s="9">
        <f>F26</f>
        <v>99301286.41999997</v>
      </c>
      <c r="G67" s="9">
        <f aca="true" t="shared" si="17" ref="G67:L67">G26</f>
        <v>93527120</v>
      </c>
      <c r="H67" s="9">
        <f t="shared" si="17"/>
        <v>89795090</v>
      </c>
      <c r="I67" s="9">
        <f t="shared" si="17"/>
        <v>85308280</v>
      </c>
      <c r="J67" s="9">
        <f t="shared" si="17"/>
        <v>85308280</v>
      </c>
      <c r="K67" s="9">
        <f t="shared" si="17"/>
        <v>85308280</v>
      </c>
      <c r="L67" s="9">
        <f t="shared" si="17"/>
        <v>85308280</v>
      </c>
      <c r="M67" s="74"/>
      <c r="N67" s="78"/>
      <c r="O67" s="78"/>
      <c r="P67" s="78"/>
      <c r="Q67" s="78"/>
      <c r="R67" s="78"/>
      <c r="S67" s="78"/>
      <c r="T67" s="78"/>
      <c r="U67" s="81"/>
      <c r="W67" s="10"/>
    </row>
    <row r="68" spans="1:21" s="7" customFormat="1" ht="12.75">
      <c r="A68" s="83"/>
      <c r="B68" s="88"/>
      <c r="C68" s="83"/>
      <c r="D68" s="8" t="s">
        <v>0</v>
      </c>
      <c r="E68" s="19">
        <f>F68+G68+H68+I68+J68+K68+L68</f>
        <v>0</v>
      </c>
      <c r="F68" s="9">
        <f aca="true" t="shared" si="18" ref="F68:L70">F27</f>
        <v>0</v>
      </c>
      <c r="G68" s="9">
        <f t="shared" si="18"/>
        <v>0</v>
      </c>
      <c r="H68" s="9">
        <f t="shared" si="18"/>
        <v>0</v>
      </c>
      <c r="I68" s="9">
        <f t="shared" si="18"/>
        <v>0</v>
      </c>
      <c r="J68" s="9">
        <f t="shared" si="18"/>
        <v>0</v>
      </c>
      <c r="K68" s="9">
        <f t="shared" si="18"/>
        <v>0</v>
      </c>
      <c r="L68" s="9">
        <f t="shared" si="18"/>
        <v>0</v>
      </c>
      <c r="M68" s="74"/>
      <c r="N68" s="78"/>
      <c r="O68" s="78"/>
      <c r="P68" s="78"/>
      <c r="Q68" s="78"/>
      <c r="R68" s="78"/>
      <c r="S68" s="78"/>
      <c r="T68" s="78"/>
      <c r="U68" s="81"/>
    </row>
    <row r="69" spans="1:21" s="7" customFormat="1" ht="12.75">
      <c r="A69" s="83"/>
      <c r="B69" s="88"/>
      <c r="C69" s="83"/>
      <c r="D69" s="8" t="s">
        <v>1</v>
      </c>
      <c r="E69" s="19">
        <f>F69+G69+H69+I69+J69+K69+L69</f>
        <v>0</v>
      </c>
      <c r="F69" s="9">
        <f t="shared" si="18"/>
        <v>0</v>
      </c>
      <c r="G69" s="9">
        <f t="shared" si="18"/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74"/>
      <c r="N69" s="78"/>
      <c r="O69" s="78"/>
      <c r="P69" s="78"/>
      <c r="Q69" s="78"/>
      <c r="R69" s="78"/>
      <c r="S69" s="78"/>
      <c r="T69" s="78"/>
      <c r="U69" s="81"/>
    </row>
    <row r="70" spans="1:21" s="7" customFormat="1" ht="12.75">
      <c r="A70" s="83"/>
      <c r="B70" s="88"/>
      <c r="C70" s="83"/>
      <c r="D70" s="8" t="s">
        <v>3</v>
      </c>
      <c r="E70" s="19">
        <f>F70+G70+H70+I70+J70+K70+L70</f>
        <v>0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75"/>
      <c r="N70" s="79"/>
      <c r="O70" s="79"/>
      <c r="P70" s="79"/>
      <c r="Q70" s="79"/>
      <c r="R70" s="79"/>
      <c r="S70" s="79"/>
      <c r="T70" s="79"/>
      <c r="U70" s="82"/>
    </row>
    <row r="71" spans="1:21" s="7" customFormat="1" ht="13.5" customHeight="1">
      <c r="A71" s="83"/>
      <c r="B71" s="84" t="s">
        <v>56</v>
      </c>
      <c r="C71" s="83"/>
      <c r="D71" s="20" t="s">
        <v>4</v>
      </c>
      <c r="E71" s="21">
        <f aca="true" t="shared" si="19" ref="E71:L71">E72+E73+E74+E75</f>
        <v>648625814.14</v>
      </c>
      <c r="F71" s="21">
        <f t="shared" si="19"/>
        <v>110684834.13999997</v>
      </c>
      <c r="G71" s="21">
        <f t="shared" si="19"/>
        <v>95934610</v>
      </c>
      <c r="H71" s="21">
        <f t="shared" si="19"/>
        <v>92082210</v>
      </c>
      <c r="I71" s="21">
        <f t="shared" si="19"/>
        <v>87481040</v>
      </c>
      <c r="J71" s="21">
        <f t="shared" si="19"/>
        <v>87481040</v>
      </c>
      <c r="K71" s="21">
        <f t="shared" si="19"/>
        <v>87481040</v>
      </c>
      <c r="L71" s="21">
        <f t="shared" si="19"/>
        <v>87481040</v>
      </c>
      <c r="M71" s="85"/>
      <c r="N71" s="77"/>
      <c r="O71" s="77"/>
      <c r="P71" s="77"/>
      <c r="Q71" s="77"/>
      <c r="R71" s="77"/>
      <c r="S71" s="77"/>
      <c r="T71" s="77"/>
      <c r="U71" s="80"/>
    </row>
    <row r="72" spans="1:21" s="7" customFormat="1" ht="13.5">
      <c r="A72" s="83"/>
      <c r="B72" s="84"/>
      <c r="C72" s="83"/>
      <c r="D72" s="22" t="s">
        <v>2</v>
      </c>
      <c r="E72" s="21">
        <f>F72+G72+H72+I72+J72+K72+L72</f>
        <v>639776466.42</v>
      </c>
      <c r="F72" s="23">
        <f aca="true" t="shared" si="20" ref="F72:L75">F20+F67</f>
        <v>101835486.41999997</v>
      </c>
      <c r="G72" s="23">
        <f t="shared" si="20"/>
        <v>95934610</v>
      </c>
      <c r="H72" s="23">
        <f t="shared" si="20"/>
        <v>92082210</v>
      </c>
      <c r="I72" s="23">
        <f t="shared" si="20"/>
        <v>87481040</v>
      </c>
      <c r="J72" s="23">
        <f t="shared" si="20"/>
        <v>87481040</v>
      </c>
      <c r="K72" s="23">
        <f t="shared" si="20"/>
        <v>87481040</v>
      </c>
      <c r="L72" s="23">
        <f t="shared" si="20"/>
        <v>87481040</v>
      </c>
      <c r="M72" s="86"/>
      <c r="N72" s="78"/>
      <c r="O72" s="78"/>
      <c r="P72" s="78"/>
      <c r="Q72" s="78"/>
      <c r="R72" s="78"/>
      <c r="S72" s="78"/>
      <c r="T72" s="78"/>
      <c r="U72" s="81"/>
    </row>
    <row r="73" spans="1:21" s="7" customFormat="1" ht="13.5">
      <c r="A73" s="83"/>
      <c r="B73" s="84"/>
      <c r="C73" s="83"/>
      <c r="D73" s="22" t="s">
        <v>0</v>
      </c>
      <c r="E73" s="21">
        <f>F73+G73+H73+I73+J73+K73+L73</f>
        <v>8849347.72</v>
      </c>
      <c r="F73" s="23">
        <f t="shared" si="20"/>
        <v>8849347.72</v>
      </c>
      <c r="G73" s="23">
        <f t="shared" si="20"/>
        <v>0</v>
      </c>
      <c r="H73" s="23">
        <f t="shared" si="20"/>
        <v>0</v>
      </c>
      <c r="I73" s="23">
        <f t="shared" si="20"/>
        <v>0</v>
      </c>
      <c r="J73" s="23">
        <f t="shared" si="20"/>
        <v>0</v>
      </c>
      <c r="K73" s="23">
        <f t="shared" si="20"/>
        <v>0</v>
      </c>
      <c r="L73" s="23">
        <f t="shared" si="20"/>
        <v>0</v>
      </c>
      <c r="M73" s="86"/>
      <c r="N73" s="78"/>
      <c r="O73" s="78"/>
      <c r="P73" s="78"/>
      <c r="Q73" s="78"/>
      <c r="R73" s="78"/>
      <c r="S73" s="78"/>
      <c r="T73" s="78"/>
      <c r="U73" s="81"/>
    </row>
    <row r="74" spans="1:21" s="7" customFormat="1" ht="13.5">
      <c r="A74" s="83"/>
      <c r="B74" s="84"/>
      <c r="C74" s="83"/>
      <c r="D74" s="22" t="s">
        <v>1</v>
      </c>
      <c r="E74" s="21">
        <f>F74+G74+H74+I74+J74+K74+L74</f>
        <v>0</v>
      </c>
      <c r="F74" s="23">
        <f t="shared" si="20"/>
        <v>0</v>
      </c>
      <c r="G74" s="23">
        <f t="shared" si="20"/>
        <v>0</v>
      </c>
      <c r="H74" s="23">
        <f t="shared" si="20"/>
        <v>0</v>
      </c>
      <c r="I74" s="23">
        <f t="shared" si="20"/>
        <v>0</v>
      </c>
      <c r="J74" s="23">
        <f t="shared" si="20"/>
        <v>0</v>
      </c>
      <c r="K74" s="23">
        <f t="shared" si="20"/>
        <v>0</v>
      </c>
      <c r="L74" s="23">
        <f t="shared" si="20"/>
        <v>0</v>
      </c>
      <c r="M74" s="86"/>
      <c r="N74" s="78"/>
      <c r="O74" s="78"/>
      <c r="P74" s="78"/>
      <c r="Q74" s="78"/>
      <c r="R74" s="78"/>
      <c r="S74" s="78"/>
      <c r="T74" s="78"/>
      <c r="U74" s="81"/>
    </row>
    <row r="75" spans="1:21" s="7" customFormat="1" ht="13.5">
      <c r="A75" s="83"/>
      <c r="B75" s="84"/>
      <c r="C75" s="83"/>
      <c r="D75" s="22" t="s">
        <v>3</v>
      </c>
      <c r="E75" s="21">
        <f>F75+G75+H75+I75+J75+K75+L75</f>
        <v>0</v>
      </c>
      <c r="F75" s="23">
        <f t="shared" si="20"/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87"/>
      <c r="N75" s="79"/>
      <c r="O75" s="79"/>
      <c r="P75" s="79"/>
      <c r="Q75" s="79"/>
      <c r="R75" s="79"/>
      <c r="S75" s="79"/>
      <c r="T75" s="79"/>
      <c r="U75" s="82"/>
    </row>
    <row r="76" s="7" customFormat="1" ht="12.75"/>
  </sheetData>
  <sheetProtection/>
  <mergeCells count="125">
    <mergeCell ref="B8:U8"/>
    <mergeCell ref="U4:U5"/>
    <mergeCell ref="B7:U7"/>
    <mergeCell ref="A9:A13"/>
    <mergeCell ref="B9:B13"/>
    <mergeCell ref="C9:C13"/>
    <mergeCell ref="M9:M13"/>
    <mergeCell ref="R9:R13"/>
    <mergeCell ref="T9:T13"/>
    <mergeCell ref="U9:U13"/>
    <mergeCell ref="S9:S13"/>
    <mergeCell ref="R14:R18"/>
    <mergeCell ref="T14:T18"/>
    <mergeCell ref="U14:U18"/>
    <mergeCell ref="S14:S18"/>
    <mergeCell ref="M2:U2"/>
    <mergeCell ref="A3:U3"/>
    <mergeCell ref="A4:A5"/>
    <mergeCell ref="B4:B5"/>
    <mergeCell ref="C4:C5"/>
    <mergeCell ref="M4:T4"/>
    <mergeCell ref="D4:D5"/>
    <mergeCell ref="E4:L4"/>
    <mergeCell ref="B51:B55"/>
    <mergeCell ref="C51:C55"/>
    <mergeCell ref="A14:A18"/>
    <mergeCell ref="B14:B18"/>
    <mergeCell ref="C14:C18"/>
    <mergeCell ref="A41:A45"/>
    <mergeCell ref="B41:B45"/>
    <mergeCell ref="A36:A40"/>
    <mergeCell ref="A25:A29"/>
    <mergeCell ref="B25:B29"/>
    <mergeCell ref="C25:C29"/>
    <mergeCell ref="A46:A50"/>
    <mergeCell ref="B46:B50"/>
    <mergeCell ref="A31:A35"/>
    <mergeCell ref="B31:B35"/>
    <mergeCell ref="C31:C35"/>
    <mergeCell ref="B36:B40"/>
    <mergeCell ref="C36:C40"/>
    <mergeCell ref="C56:C60"/>
    <mergeCell ref="A61:A65"/>
    <mergeCell ref="B61:B65"/>
    <mergeCell ref="C61:C65"/>
    <mergeCell ref="A51:A55"/>
    <mergeCell ref="A56:A60"/>
    <mergeCell ref="B56:B60"/>
    <mergeCell ref="C41:C45"/>
    <mergeCell ref="R61:R65"/>
    <mergeCell ref="T61:T65"/>
    <mergeCell ref="Q61:Q65"/>
    <mergeCell ref="E61:L65"/>
    <mergeCell ref="O31:O60"/>
    <mergeCell ref="P31:P60"/>
    <mergeCell ref="R31:R60"/>
    <mergeCell ref="U31:U60"/>
    <mergeCell ref="N61:N65"/>
    <mergeCell ref="O61:O65"/>
    <mergeCell ref="P61:P65"/>
    <mergeCell ref="S61:S65"/>
    <mergeCell ref="Q31:Q60"/>
    <mergeCell ref="S31:S60"/>
    <mergeCell ref="T31:T60"/>
    <mergeCell ref="U61:U65"/>
    <mergeCell ref="N31:N60"/>
    <mergeCell ref="Q9:Q13"/>
    <mergeCell ref="Q14:Q18"/>
    <mergeCell ref="M61:M65"/>
    <mergeCell ref="N19:N23"/>
    <mergeCell ref="O19:O23"/>
    <mergeCell ref="P19:P23"/>
    <mergeCell ref="Q19:Q23"/>
    <mergeCell ref="B24:U24"/>
    <mergeCell ref="C46:C50"/>
    <mergeCell ref="M31:M60"/>
    <mergeCell ref="N9:N13"/>
    <mergeCell ref="O9:O13"/>
    <mergeCell ref="P9:P13"/>
    <mergeCell ref="N14:N18"/>
    <mergeCell ref="O14:O18"/>
    <mergeCell ref="P14:P18"/>
    <mergeCell ref="S66:S70"/>
    <mergeCell ref="T66:T70"/>
    <mergeCell ref="E14:L18"/>
    <mergeCell ref="M14:M18"/>
    <mergeCell ref="R66:R70"/>
    <mergeCell ref="N66:N70"/>
    <mergeCell ref="O66:O70"/>
    <mergeCell ref="P66:P70"/>
    <mergeCell ref="Q66:Q70"/>
    <mergeCell ref="Q25:Q29"/>
    <mergeCell ref="U19:U23"/>
    <mergeCell ref="A19:A23"/>
    <mergeCell ref="B19:B23"/>
    <mergeCell ref="C19:C23"/>
    <mergeCell ref="M19:M23"/>
    <mergeCell ref="R19:R23"/>
    <mergeCell ref="S19:S23"/>
    <mergeCell ref="T19:T23"/>
    <mergeCell ref="A71:A75"/>
    <mergeCell ref="B71:B75"/>
    <mergeCell ref="C71:C75"/>
    <mergeCell ref="M71:M75"/>
    <mergeCell ref="A66:A70"/>
    <mergeCell ref="B66:B70"/>
    <mergeCell ref="C66:C70"/>
    <mergeCell ref="M66:M70"/>
    <mergeCell ref="U25:U29"/>
    <mergeCell ref="N71:N75"/>
    <mergeCell ref="O71:O75"/>
    <mergeCell ref="P71:P75"/>
    <mergeCell ref="Q71:Q75"/>
    <mergeCell ref="R71:R75"/>
    <mergeCell ref="S71:S75"/>
    <mergeCell ref="T71:T75"/>
    <mergeCell ref="U71:U75"/>
    <mergeCell ref="U66:U70"/>
    <mergeCell ref="R25:R29"/>
    <mergeCell ref="S25:S29"/>
    <mergeCell ref="T25:T29"/>
    <mergeCell ref="M25:M29"/>
    <mergeCell ref="N25:N29"/>
    <mergeCell ref="O25:O29"/>
    <mergeCell ref="P25:P29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2014-12-25T07:42:21Z</cp:lastPrinted>
  <dcterms:created xsi:type="dcterms:W3CDTF">2013-06-06T11:09:14Z</dcterms:created>
  <dcterms:modified xsi:type="dcterms:W3CDTF">2015-01-16T11:48:22Z</dcterms:modified>
  <cp:category/>
  <cp:version/>
  <cp:contentType/>
  <cp:contentStatus/>
</cp:coreProperties>
</file>