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activeTab="0"/>
  </bookViews>
  <sheets>
    <sheet name="Отчет МП свод" sheetId="1" r:id="rId1"/>
  </sheets>
  <definedNames/>
  <calcPr fullCalcOnLoad="1"/>
</workbook>
</file>

<file path=xl/sharedStrings.xml><?xml version="1.0" encoding="utf-8"?>
<sst xmlns="http://schemas.openxmlformats.org/spreadsheetml/2006/main" count="675" uniqueCount="162">
  <si>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</si>
  <si>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</si>
  <si>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</si>
  <si>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</si>
  <si>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</si>
  <si>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</si>
  <si>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</si>
  <si>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</si>
  <si>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</si>
  <si>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</si>
  <si>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УМС</t>
  </si>
  <si>
    <t>УКС и МП</t>
  </si>
  <si>
    <t>УФ</t>
  </si>
  <si>
    <t>10</t>
  </si>
  <si>
    <t>11</t>
  </si>
  <si>
    <t>12</t>
  </si>
  <si>
    <t>13</t>
  </si>
  <si>
    <t>УО</t>
  </si>
  <si>
    <t>МБ</t>
  </si>
  <si>
    <t>ОБ</t>
  </si>
  <si>
    <t>ФБ</t>
  </si>
  <si>
    <t>Всего</t>
  </si>
  <si>
    <t>ВБС</t>
  </si>
  <si>
    <t>источники финансирования</t>
  </si>
  <si>
    <t>Причины невыполнения мероприятий - низкой степени освоения финансирования и достижения показателей результативности выполнения мероприятий</t>
  </si>
  <si>
    <t>Отдел ЭР</t>
  </si>
  <si>
    <t>Всего по МП:</t>
  </si>
  <si>
    <t>отдел Т и СВ</t>
  </si>
  <si>
    <t>отдел У и О</t>
  </si>
  <si>
    <t>Объемы и источники финансирования, в руб.коп.</t>
  </si>
  <si>
    <t>Наименование муниципальной программы (МП)/подпрограммы</t>
  </si>
  <si>
    <t xml:space="preserve">подпрограмма 1 "Качественное и доступное дошкольное образование" </t>
  </si>
  <si>
    <t xml:space="preserve">подпрограмма 2 "Обеспечение предоставления муниципальных услуг в сфере общего и дополнительного образования" </t>
  </si>
  <si>
    <t>1.1.</t>
  </si>
  <si>
    <t>1.2.</t>
  </si>
  <si>
    <t>2.1.</t>
  </si>
  <si>
    <t>2.2.</t>
  </si>
  <si>
    <t>2.3.</t>
  </si>
  <si>
    <t>5.1.</t>
  </si>
  <si>
    <t>5.2.</t>
  </si>
  <si>
    <t>5.3.</t>
  </si>
  <si>
    <t>5.4.</t>
  </si>
  <si>
    <t>6.1.</t>
  </si>
  <si>
    <t>6.2.</t>
  </si>
  <si>
    <t>6.3.</t>
  </si>
  <si>
    <t>6.4.</t>
  </si>
  <si>
    <t>6.5.</t>
  </si>
  <si>
    <t>6.6.</t>
  </si>
  <si>
    <t>6.7.</t>
  </si>
  <si>
    <t xml:space="preserve">подпрограмма 3 "Развитие системы образования через эффективное выполнение муниципальных функций " </t>
  </si>
  <si>
    <t xml:space="preserve">подпрограмма 4 "Обеспечение информационно-методического сопровождения образовательного процесса муниципальных учреждений" </t>
  </si>
  <si>
    <t xml:space="preserve">подпрограмма 5 "Обеспечение хозяйственно-эксплуатационного обслуживания учреждений системы образования ЗАТО Александровск" </t>
  </si>
  <si>
    <t xml:space="preserve">подпрограмма 6 "Школьное здоровое питание" </t>
  </si>
  <si>
    <t xml:space="preserve">подпрограмма 7 "Организация отдыха, оздоровления и занятости детей и молодежи ЗАТО Александровск " 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</si>
  <si>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</si>
  <si>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</si>
  <si>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</si>
  <si>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</si>
  <si>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</si>
  <si>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</si>
  <si>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</si>
  <si>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</si>
  <si>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7.1.</t>
  </si>
  <si>
    <t>7.2.</t>
  </si>
  <si>
    <t>7.3.</t>
  </si>
  <si>
    <t>7.4.</t>
  </si>
  <si>
    <t>7.5.</t>
  </si>
  <si>
    <t>7.6.</t>
  </si>
  <si>
    <t>11.1.</t>
  </si>
  <si>
    <t>11.2.</t>
  </si>
  <si>
    <t>11.3.</t>
  </si>
  <si>
    <t>11.4.</t>
  </si>
  <si>
    <t>12.1.</t>
  </si>
  <si>
    <t>12.2.</t>
  </si>
  <si>
    <t>12.3.</t>
  </si>
  <si>
    <t>11.5.</t>
  </si>
  <si>
    <t>лист 2</t>
  </si>
  <si>
    <t>лист 3</t>
  </si>
  <si>
    <t>лист 4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</si>
  <si>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</si>
  <si>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</si>
  <si>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</si>
  <si>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</si>
  <si>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</si>
  <si>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</si>
  <si>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</si>
  <si>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>лист 12</t>
  </si>
  <si>
    <t>лист 13</t>
  </si>
  <si>
    <t>лист 14</t>
  </si>
  <si>
    <t xml:space="preserve">Заказчик-координатор </t>
  </si>
  <si>
    <t>Плановый объем финансирования на отчетный период, руб. коп.</t>
  </si>
  <si>
    <t>Процент освоения, % (гр.6/гр.5 х 100)</t>
  </si>
  <si>
    <t>МП «Эффективное управление муниципальными финансами и оптимизация муниципального долга ЗАТО Александровск» на 2014 - 2020 годы</t>
  </si>
  <si>
    <t>МП "Обеспечение комплексной безопасности населения ЗАТО Александровск» на 2014-2020 год</t>
  </si>
  <si>
    <t>МП «Информационное общество» на 2014-2020 годы</t>
  </si>
  <si>
    <t xml:space="preserve">МП «Повышение качества жизни отдельных категорий граждан ЗАТО Александровск» на 2014-2020 годы </t>
  </si>
  <si>
    <t>МП «Развитие инвестиционной деятельности муниципального образования ЗАТО Александровск» на 2014-2020 годы</t>
  </si>
  <si>
    <t>МП «Эффективное муниципальное управление» на 2014-2020 годы</t>
  </si>
  <si>
    <t>6.8.</t>
  </si>
  <si>
    <t>МП «Обеспечение комфортной среды проживания населения муниципального образования» на 2014-2020 годы</t>
  </si>
  <si>
    <t>МП «Охрана окружающей среды» на 2014-2020 годы</t>
  </si>
  <si>
    <t>МП «Развитие транспортной системы ЗАТО Александровск» на 2014-2020 годы</t>
  </si>
  <si>
    <t>МП «Развитие культуры и сохранение культурного наследия» на 2014-2020 годы</t>
  </si>
  <si>
    <t>МП «Развитие физической культуры, спорта и молодежной политики» на 2014-2020 годы</t>
  </si>
  <si>
    <t>МП «Развитие образования» на 2014-2020 годы</t>
  </si>
  <si>
    <t>7.7.</t>
  </si>
  <si>
    <t>Кассовый расход за отчетный период, руб. коп.</t>
  </si>
  <si>
    <t>2.4.</t>
  </si>
  <si>
    <t xml:space="preserve">подпрограмма 8 "Развитие современной инфраструктуры системы образования ЗАТО Александровск" </t>
  </si>
  <si>
    <t>подпрограмма 2 "Молодежь ЗАТО Александровск "</t>
  </si>
  <si>
    <t>подпрограмма 3 "Патриотическое воспитание граждан "</t>
  </si>
  <si>
    <t>подпрограмма 1 "Развитие творческого потенциала и организация досуга населения ЗАТО Александровск"</t>
  </si>
  <si>
    <t>подпрограмма 2 "Библиотечное дело ЗАТО Александровск"</t>
  </si>
  <si>
    <t>подпрограмма 3 "Музейное дело ЗАТО Александровск "</t>
  </si>
  <si>
    <t>подпрограмма 4 "Сохранение и реконструкция военно-мемориальных объектов ЗАТО Александровск "</t>
  </si>
  <si>
    <t>подпрограмма 5 " Модернизация учреждений культуры и дополнительного образования в сфере культуры ЗАТО Александровск "</t>
  </si>
  <si>
    <t xml:space="preserve">подпрограмма 4 "Благоустройство территории муниципального образования ЗАТО Александровск " </t>
  </si>
  <si>
    <t xml:space="preserve">подпрограмма 5 "Управление развитием системы жилищно-коммунального хозяйства ЗАТО Александровск " </t>
  </si>
  <si>
    <t>подпрограмма 6 "Транспортное обслуживание населения  ЗАТО Александровск "</t>
  </si>
  <si>
    <t>подпрограмма 7 "Обеспечение жильем молодых семей в ЗАТО Александровск "</t>
  </si>
  <si>
    <t xml:space="preserve">подпрограмма 1 "Профилактика правонарушений, обеспечение безопасности населения ЗАТО Александровск" </t>
  </si>
  <si>
    <r>
      <t>подпрограмма 2 "Повышение безопасности дорожного движения и снижение дорожно-транспортного травматизма в ЗАТО Александровск"</t>
    </r>
    <r>
      <rPr>
        <sz val="11"/>
        <rFont val="Times New Roman"/>
        <family val="1"/>
      </rPr>
      <t xml:space="preserve">                            </t>
    </r>
  </si>
  <si>
    <t>подпрограмма 3 "Защита населения и территории ЗАТО Александровск от чрезвычайных ситуаций, мероприятия в области гражданской обороны"</t>
  </si>
  <si>
    <t xml:space="preserve">подпрограммы 4 «Профилактика экстремизма и терроризма в ЗАТО Александровск» </t>
  </si>
  <si>
    <t xml:space="preserve">подпрограмма 1 "Управление развитием информационного общества и формированием электронного правительства" </t>
  </si>
  <si>
    <t xml:space="preserve">подпрограмма 2 "Развитие информационного общества и формирование электронного правительства " </t>
  </si>
  <si>
    <t>подпрограмма 3 "Информационное обеспечение населения ЗАТО Александровск через взаимодействие органов местного  самоуправления ЗАТО Александровск и средств массовой информации"</t>
  </si>
  <si>
    <t xml:space="preserve">подпрограмма 1 "Совершенствование финансовой и бюджетной политики" </t>
  </si>
  <si>
    <t xml:space="preserve">подпрограмма 2 "Эффективное управление муниципальным долгом" </t>
  </si>
  <si>
    <t xml:space="preserve">подпрограмма 1 "Обеспечение деятельности администрации ЗАТО Александровск" </t>
  </si>
  <si>
    <t xml:space="preserve">подпрограмма 2 "Обеспечение деятельности управления муниципальной собственностью администрации ЗАТО Александровск" </t>
  </si>
  <si>
    <t xml:space="preserve">подпрограмма 3 "Обеспечение деятельности управления культуры, спорта и молодежной политики администрации ЗАТО Александровск" </t>
  </si>
  <si>
    <t xml:space="preserve">подпрограмма 4 "Архивное дело ЗАТО Александровск" </t>
  </si>
  <si>
    <t xml:space="preserve">подпрограмма 5 "Осуществление муниципальных функций, направленных на повышение эффективности управления муниципальным имуществом" </t>
  </si>
  <si>
    <t>подпрограмма 6 "Обслуживание органов местного самоуправления ЗАТО Александровск"</t>
  </si>
  <si>
    <t xml:space="preserve">подпрограмма 7 "Повышение эффективности управления капитальным строительством и капитальным ремонтом объектов инфраструктуры ЗАТО Александровск" </t>
  </si>
  <si>
    <t xml:space="preserve">подпрограмма 8 "Развитие муниципальной службы ЗАТО Александровск" </t>
  </si>
  <si>
    <t>МП «Энергоэффективность и развитие энергетики»                            на 2014-2016 годы</t>
  </si>
  <si>
    <t xml:space="preserve">подпрограмма 4 "SOS </t>
  </si>
  <si>
    <t>12.4.</t>
  </si>
  <si>
    <t xml:space="preserve">По мероприятию 1.1. в 2017 году финансирование не запланировано, в связи с отсутствием претендентов (молодых семей)  на получение социальных выплат в 2017 году. </t>
  </si>
  <si>
    <t>1.3.</t>
  </si>
  <si>
    <t xml:space="preserve">подпрограмма 3 "Совершенствование организационной системы бухгалтерского (бюджетного) учета и формирования бухгалтерской (бюджетной) отчетности муниципальных учреждений " </t>
  </si>
  <si>
    <t>Сводный отчет по муниципальным программам  ЗАТО Александровск  за 2017 года</t>
  </si>
  <si>
    <t>Неполное освоение финансовых средств по мероприятию 1.1. "Обеспечение профессиональной подготовки, переподготовки, повышения квалификации  муниципальных служащих, участи в семинарах и совещаниях" обусловлено экономией по заключенным договорам</t>
  </si>
  <si>
    <t>подпрограмма 1 "Развитие физической культуры и спорта"</t>
  </si>
  <si>
    <t>подпрограмма 3 "Обеспечение собираемости платежей населения за оказанные жилищно-коммунальные услуги в ЗАТО Александровск"</t>
  </si>
  <si>
    <t>подпрограмма 2 "Подготовка объектов и систем жизнеобеспечения ЗАТО Александровск к работе в осенне-зимний период"</t>
  </si>
  <si>
    <t>подпрограмма 1 "Капитальный ремонт многоквартирных домов ЗАТО Александровск"</t>
  </si>
  <si>
    <t xml:space="preserve">Неосвоение финансовых средств по мероприятию 1.3. обусловлено
отсутствием софинансирования из областного бюджета.
</t>
  </si>
  <si>
    <t xml:space="preserve">Неполное освоение финансовых средств по мероприятию 1.2. обусловлено оплатой в 2017 году                    счетов МКПИ  «А-Медиа» за оказанные услуги, в соответствии с тарифами утвержденными постановлением администрации  ЗАТО Александровск                                              от 05.06.2013 № 1401 </t>
  </si>
  <si>
    <t>подпрограмма 4                          "Создание и развитие многофункционального центра предоставления государственных и муниципальных услуг ЗАТО Александровск "</t>
  </si>
  <si>
    <t>Неполное освоение финансовых средств по мероприятиям 2.2. и 2.3. обусловлено оплатой  за фактически оказанные услуги на основании подтверждающих документов</t>
  </si>
  <si>
    <t xml:space="preserve">Неполное освоение финансовых средств по мероприятиям 1.2., 2.1.-2.2 обусловлено оплатой за фактически выполненные работы. Неполное освоение финансовых средств по мероприятиям 2.3. и 2.4.в связи с тем, что мероприятия носят заявительный характер </t>
  </si>
  <si>
    <t>По мероприятию 2.1. процент освоения 62,48% в связи с досрочным погашением коммерческого кредита, привлеченного в ЗАТО Александровск в 2014 году возникла экономии средств бюджета ЗАТО Александровск</t>
  </si>
  <si>
    <t>В соответствии с Порядком предоставления субсидий из бюджета ЗАТО Александровск на возмещение автотранспортным организациям затрат …", утвержденным постановлением администрации ЗАТО Александровск от 20.02.2017  №376 расчет за декабрь 2017 г. осуществляется в январе 2018 г.</t>
  </si>
  <si>
    <t>Неполное освоение финансовых средств:  по мероприятию 1.4. в связи с оплатой за фактически выполненные работы;                                по мероприятию 2.2. в связи с тем, что мероприятие носит заявительный характер</t>
  </si>
  <si>
    <t xml:space="preserve"> Выполнение мероприятий по Подпрограмме  в 2017 году не планировалось.</t>
  </si>
  <si>
    <t>При выполнении мероприятий 1.1-2.5. финансирования не требуется. Показатели результативности выполняются.</t>
  </si>
  <si>
    <t>Приложение № 1 к Сводному отчету</t>
  </si>
  <si>
    <t>Плановый объем финансирования на отчетный период,                   руб. коп.</t>
  </si>
  <si>
    <t>Кассовый расход за отчетный период,                 руб. коп.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</si>
</sst>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#,##0.00_ ;\-#,##0.00\ 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166" fontId="3" fillId="0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justify" vertical="center"/>
    </xf>
    <xf numFmtId="0" fontId="5" fillId="34" borderId="10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3" fillId="34" borderId="0" xfId="0" applyFont="1" applyFill="1" applyAlignment="1">
      <alignment vertical="center"/>
    </xf>
    <xf numFmtId="4" fontId="3" fillId="34" borderId="0" xfId="0" applyNumberFormat="1" applyFont="1" applyFill="1" applyAlignment="1">
      <alignment vertical="center"/>
    </xf>
    <xf numFmtId="0" fontId="3" fillId="34" borderId="0" xfId="0" applyFont="1" applyFill="1" applyAlignment="1">
      <alignment horizontal="justify" vertical="center"/>
    </xf>
    <xf numFmtId="0" fontId="8" fillId="0" borderId="0" xfId="0" applyFont="1" applyAlignment="1">
      <alignment wrapText="1"/>
    </xf>
    <xf numFmtId="4" fontId="5" fillId="0" borderId="0" xfId="0" applyNumberFormat="1" applyFont="1" applyFill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3" fillId="34" borderId="0" xfId="0" applyNumberFormat="1" applyFont="1" applyFill="1" applyAlignment="1">
      <alignment vertical="center"/>
    </xf>
    <xf numFmtId="49" fontId="6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justify" vertical="center"/>
    </xf>
    <xf numFmtId="0" fontId="6" fillId="34" borderId="0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justify" vertical="center" wrapText="1"/>
    </xf>
    <xf numFmtId="0" fontId="4" fillId="34" borderId="0" xfId="0" applyFont="1" applyFill="1" applyBorder="1" applyAlignment="1">
      <alignment horizontal="justify" vertical="center" wrapText="1"/>
    </xf>
    <xf numFmtId="0" fontId="3" fillId="34" borderId="0" xfId="0" applyFont="1" applyFill="1" applyBorder="1" applyAlignment="1">
      <alignment horizontal="center" vertical="center" wrapText="1"/>
    </xf>
    <xf numFmtId="165" fontId="3" fillId="34" borderId="0" xfId="0" applyNumberFormat="1" applyFont="1" applyFill="1" applyAlignment="1">
      <alignment vertical="center"/>
    </xf>
    <xf numFmtId="2" fontId="3" fillId="34" borderId="0" xfId="0" applyNumberFormat="1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justify"/>
    </xf>
    <xf numFmtId="4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vertical="center" wrapText="1"/>
    </xf>
    <xf numFmtId="0" fontId="8" fillId="34" borderId="0" xfId="0" applyFont="1" applyFill="1" applyAlignment="1">
      <alignment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5" fontId="3" fillId="34" borderId="14" xfId="0" applyNumberFormat="1" applyFont="1" applyFill="1" applyBorder="1" applyAlignment="1">
      <alignment vertical="center"/>
    </xf>
    <xf numFmtId="2" fontId="3" fillId="34" borderId="14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right" vertical="center" wrapText="1"/>
    </xf>
    <xf numFmtId="165" fontId="4" fillId="34" borderId="0" xfId="0" applyNumberFormat="1" applyFont="1" applyFill="1" applyBorder="1" applyAlignment="1">
      <alignment vertical="center"/>
    </xf>
    <xf numFmtId="2" fontId="3" fillId="34" borderId="0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49" fontId="5" fillId="0" borderId="16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vertical="center"/>
    </xf>
    <xf numFmtId="2" fontId="4" fillId="0" borderId="12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165" fontId="3" fillId="0" borderId="10" xfId="52" applyNumberFormat="1" applyFont="1" applyFill="1" applyBorder="1" applyAlignment="1">
      <alignment vertical="center"/>
      <protection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2" fontId="4" fillId="34" borderId="15" xfId="0" applyNumberFormat="1" applyFont="1" applyFill="1" applyBorder="1" applyAlignment="1">
      <alignment horizontal="center" vertical="center"/>
    </xf>
    <xf numFmtId="2" fontId="4" fillId="34" borderId="1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justify" vertical="center" wrapText="1"/>
    </xf>
    <xf numFmtId="0" fontId="3" fillId="0" borderId="28" xfId="0" applyFont="1" applyFill="1" applyBorder="1" applyAlignment="1">
      <alignment horizontal="justify" vertical="center" wrapText="1"/>
    </xf>
    <xf numFmtId="0" fontId="5" fillId="0" borderId="29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justify" vertical="center" wrapText="1"/>
    </xf>
    <xf numFmtId="0" fontId="3" fillId="34" borderId="28" xfId="0" applyFont="1" applyFill="1" applyBorder="1" applyAlignment="1">
      <alignment horizontal="justify" vertical="center" wrapText="1"/>
    </xf>
    <xf numFmtId="0" fontId="3" fillId="34" borderId="31" xfId="0" applyFont="1" applyFill="1" applyBorder="1" applyAlignment="1">
      <alignment horizontal="justify" vertical="center" wrapText="1"/>
    </xf>
    <xf numFmtId="0" fontId="3" fillId="34" borderId="2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justify" vertical="center"/>
    </xf>
    <xf numFmtId="0" fontId="3" fillId="0" borderId="28" xfId="0" applyFont="1" applyFill="1" applyBorder="1" applyAlignment="1">
      <alignment horizontal="justify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justify" vertical="center" wrapText="1"/>
    </xf>
    <xf numFmtId="0" fontId="4" fillId="0" borderId="28" xfId="0" applyFont="1" applyFill="1" applyBorder="1" applyAlignment="1">
      <alignment horizontal="justify" vertical="center" wrapText="1"/>
    </xf>
    <xf numFmtId="0" fontId="5" fillId="0" borderId="31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5" fillId="34" borderId="24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0" fontId="5" fillId="34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1"/>
  <sheetViews>
    <sheetView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2" sqref="A2:H2"/>
    </sheetView>
  </sheetViews>
  <sheetFormatPr defaultColWidth="9.125" defaultRowHeight="12.75"/>
  <cols>
    <col min="1" max="1" width="4.375" style="18" customWidth="1"/>
    <col min="2" max="2" width="30.875" style="18" customWidth="1"/>
    <col min="3" max="3" width="14.375" style="18" customWidth="1"/>
    <col min="4" max="4" width="15.125" style="18" customWidth="1"/>
    <col min="5" max="5" width="21.625" style="18" customWidth="1"/>
    <col min="6" max="6" width="20.625" style="18" customWidth="1"/>
    <col min="7" max="7" width="10.625" style="18" customWidth="1"/>
    <col min="8" max="8" width="30.25390625" style="18" customWidth="1"/>
    <col min="9" max="9" width="14.375" style="18" customWidth="1"/>
    <col min="10" max="10" width="21.00390625" style="1" customWidth="1"/>
    <col min="11" max="11" width="22.875" style="1" customWidth="1"/>
    <col min="12" max="12" width="25.625" style="1" customWidth="1"/>
    <col min="13" max="13" width="20.625" style="1" customWidth="1"/>
    <col min="14" max="14" width="18.125" style="1" customWidth="1"/>
    <col min="15" max="16384" width="9.125" style="1" customWidth="1"/>
  </cols>
  <sheetData>
    <row r="1" spans="1:9" ht="15.75">
      <c r="A1" s="126" t="s">
        <v>159</v>
      </c>
      <c r="B1" s="126"/>
      <c r="C1" s="126"/>
      <c r="D1" s="126"/>
      <c r="E1" s="126"/>
      <c r="F1" s="126"/>
      <c r="G1" s="126"/>
      <c r="H1" s="126"/>
      <c r="I1" s="34"/>
    </row>
    <row r="2" spans="1:9" ht="28.5" customHeight="1">
      <c r="A2" s="184" t="s">
        <v>143</v>
      </c>
      <c r="B2" s="184"/>
      <c r="C2" s="184"/>
      <c r="D2" s="184"/>
      <c r="E2" s="184"/>
      <c r="F2" s="184"/>
      <c r="G2" s="184"/>
      <c r="H2" s="184"/>
      <c r="I2" s="32"/>
    </row>
    <row r="3" spans="1:9" ht="29.25" customHeight="1">
      <c r="A3" s="170" t="s">
        <v>0</v>
      </c>
      <c r="B3" s="170" t="s">
        <v>30</v>
      </c>
      <c r="C3" s="170" t="s">
        <v>89</v>
      </c>
      <c r="D3" s="181" t="s">
        <v>29</v>
      </c>
      <c r="E3" s="181"/>
      <c r="F3" s="181"/>
      <c r="G3" s="170" t="s">
        <v>91</v>
      </c>
      <c r="H3" s="170" t="s">
        <v>24</v>
      </c>
      <c r="I3" s="39"/>
    </row>
    <row r="4" spans="1:9" ht="50.25" customHeight="1">
      <c r="A4" s="170"/>
      <c r="B4" s="170"/>
      <c r="C4" s="170"/>
      <c r="D4" s="20" t="s">
        <v>23</v>
      </c>
      <c r="E4" s="125" t="s">
        <v>160</v>
      </c>
      <c r="F4" s="125" t="s">
        <v>161</v>
      </c>
      <c r="G4" s="170"/>
      <c r="H4" s="170"/>
      <c r="I4" s="39"/>
    </row>
    <row r="5" spans="1:9" ht="16.5" thickBot="1">
      <c r="A5" s="21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42"/>
    </row>
    <row r="6" spans="1:9" ht="15.75">
      <c r="A6" s="189" t="s">
        <v>1</v>
      </c>
      <c r="B6" s="187" t="s">
        <v>92</v>
      </c>
      <c r="C6" s="200" t="s">
        <v>12</v>
      </c>
      <c r="D6" s="123" t="s">
        <v>21</v>
      </c>
      <c r="E6" s="98">
        <f>SUM(E7:E10)</f>
        <v>22827304.090000004</v>
      </c>
      <c r="F6" s="98">
        <f>SUM(F7:F10)</f>
        <v>18201237.069999997</v>
      </c>
      <c r="G6" s="99">
        <f>F6/E6*100</f>
        <v>79.73450127198089</v>
      </c>
      <c r="H6" s="185"/>
      <c r="I6" s="43"/>
    </row>
    <row r="7" spans="1:9" ht="15.75">
      <c r="A7" s="190"/>
      <c r="B7" s="188"/>
      <c r="C7" s="201"/>
      <c r="D7" s="124" t="s">
        <v>18</v>
      </c>
      <c r="E7" s="71">
        <f aca="true" t="shared" si="0" ref="E7:F9">E12+E17+E22</f>
        <v>22827304.090000004</v>
      </c>
      <c r="F7" s="71">
        <f t="shared" si="0"/>
        <v>18201237.069999997</v>
      </c>
      <c r="G7" s="72">
        <f>F7/E7*100</f>
        <v>79.73450127198089</v>
      </c>
      <c r="H7" s="186"/>
      <c r="I7" s="43"/>
    </row>
    <row r="8" spans="1:9" ht="15.75">
      <c r="A8" s="190"/>
      <c r="B8" s="188"/>
      <c r="C8" s="201"/>
      <c r="D8" s="124" t="s">
        <v>19</v>
      </c>
      <c r="E8" s="71">
        <f t="shared" si="0"/>
        <v>0</v>
      </c>
      <c r="F8" s="71">
        <f t="shared" si="0"/>
        <v>0</v>
      </c>
      <c r="G8" s="72">
        <v>0</v>
      </c>
      <c r="H8" s="186"/>
      <c r="I8" s="43"/>
    </row>
    <row r="9" spans="1:9" ht="15.75">
      <c r="A9" s="190"/>
      <c r="B9" s="188"/>
      <c r="C9" s="201"/>
      <c r="D9" s="124" t="s">
        <v>20</v>
      </c>
      <c r="E9" s="71">
        <f t="shared" si="0"/>
        <v>0</v>
      </c>
      <c r="F9" s="71">
        <f t="shared" si="0"/>
        <v>0</v>
      </c>
      <c r="G9" s="72">
        <v>0</v>
      </c>
      <c r="H9" s="186"/>
      <c r="I9" s="43"/>
    </row>
    <row r="10" spans="1:9" ht="15.75">
      <c r="A10" s="190"/>
      <c r="B10" s="188"/>
      <c r="C10" s="201"/>
      <c r="D10" s="124" t="s">
        <v>22</v>
      </c>
      <c r="E10" s="71">
        <f>E15+E25</f>
        <v>0</v>
      </c>
      <c r="F10" s="71">
        <f>F15+F25</f>
        <v>0</v>
      </c>
      <c r="G10" s="72">
        <v>0</v>
      </c>
      <c r="H10" s="186"/>
      <c r="I10" s="43"/>
    </row>
    <row r="11" spans="1:9" ht="15.75">
      <c r="A11" s="94" t="s">
        <v>33</v>
      </c>
      <c r="B11" s="129" t="s">
        <v>127</v>
      </c>
      <c r="C11" s="74"/>
      <c r="D11" s="121" t="s">
        <v>21</v>
      </c>
      <c r="E11" s="93">
        <f>SUM(E12:E15)</f>
        <v>10960901.5</v>
      </c>
      <c r="F11" s="93">
        <f>SUM(F12:F15)</f>
        <v>10662421.54</v>
      </c>
      <c r="G11" s="65">
        <f>F11/E11*100</f>
        <v>97.27686668838325</v>
      </c>
      <c r="H11" s="149"/>
      <c r="I11" s="30"/>
    </row>
    <row r="12" spans="1:9" ht="15.75">
      <c r="A12" s="94"/>
      <c r="B12" s="129"/>
      <c r="C12" s="74"/>
      <c r="D12" s="75" t="s">
        <v>18</v>
      </c>
      <c r="E12" s="76">
        <v>10960901.5</v>
      </c>
      <c r="F12" s="76">
        <v>10662421.54</v>
      </c>
      <c r="G12" s="66">
        <f>F12/E12*100</f>
        <v>97.27686668838325</v>
      </c>
      <c r="H12" s="149"/>
      <c r="I12" s="30"/>
    </row>
    <row r="13" spans="1:9" ht="15.75">
      <c r="A13" s="94"/>
      <c r="B13" s="129"/>
      <c r="C13" s="74"/>
      <c r="D13" s="75" t="s">
        <v>19</v>
      </c>
      <c r="E13" s="76">
        <v>0</v>
      </c>
      <c r="F13" s="76">
        <v>0</v>
      </c>
      <c r="G13" s="66">
        <v>0</v>
      </c>
      <c r="H13" s="149"/>
      <c r="I13" s="30"/>
    </row>
    <row r="14" spans="1:9" ht="15.75">
      <c r="A14" s="94"/>
      <c r="B14" s="129"/>
      <c r="C14" s="74"/>
      <c r="D14" s="75" t="s">
        <v>20</v>
      </c>
      <c r="E14" s="76">
        <v>0</v>
      </c>
      <c r="F14" s="76">
        <v>0</v>
      </c>
      <c r="G14" s="66">
        <v>0</v>
      </c>
      <c r="H14" s="149"/>
      <c r="I14" s="30"/>
    </row>
    <row r="15" spans="1:9" ht="15.75">
      <c r="A15" s="95"/>
      <c r="B15" s="134"/>
      <c r="C15" s="96"/>
      <c r="D15" s="75" t="s">
        <v>22</v>
      </c>
      <c r="E15" s="76">
        <f>E20+E20+E25</f>
        <v>0</v>
      </c>
      <c r="F15" s="76">
        <v>0</v>
      </c>
      <c r="G15" s="66">
        <v>0</v>
      </c>
      <c r="H15" s="154"/>
      <c r="I15" s="30"/>
    </row>
    <row r="16" spans="1:9" ht="27" customHeight="1">
      <c r="A16" s="68" t="s">
        <v>34</v>
      </c>
      <c r="B16" s="128" t="s">
        <v>128</v>
      </c>
      <c r="C16" s="69"/>
      <c r="D16" s="124" t="s">
        <v>21</v>
      </c>
      <c r="E16" s="71">
        <f>SUM(E17:E20)</f>
        <v>11526106.81</v>
      </c>
      <c r="F16" s="71">
        <f>SUM(F17:F20)</f>
        <v>7201409.04</v>
      </c>
      <c r="G16" s="116">
        <f>F16/E16*100</f>
        <v>62.479110758821776</v>
      </c>
      <c r="H16" s="205" t="s">
        <v>154</v>
      </c>
      <c r="I16" s="30"/>
    </row>
    <row r="17" spans="1:9" ht="27" customHeight="1">
      <c r="A17" s="119"/>
      <c r="B17" s="129"/>
      <c r="C17" s="74"/>
      <c r="D17" s="75" t="s">
        <v>18</v>
      </c>
      <c r="E17" s="76">
        <v>11526106.81</v>
      </c>
      <c r="F17" s="76">
        <v>7201409.04</v>
      </c>
      <c r="G17" s="23">
        <f>F17/E17*100</f>
        <v>62.479110758821776</v>
      </c>
      <c r="H17" s="205"/>
      <c r="I17" s="30"/>
    </row>
    <row r="18" spans="1:9" ht="27" customHeight="1">
      <c r="A18" s="119"/>
      <c r="B18" s="129"/>
      <c r="C18" s="74"/>
      <c r="D18" s="75" t="s">
        <v>19</v>
      </c>
      <c r="E18" s="76">
        <v>0</v>
      </c>
      <c r="F18" s="76">
        <v>0</v>
      </c>
      <c r="G18" s="23">
        <v>0</v>
      </c>
      <c r="H18" s="205"/>
      <c r="I18" s="30"/>
    </row>
    <row r="19" spans="1:9" ht="18.75" customHeight="1">
      <c r="A19" s="119"/>
      <c r="B19" s="129"/>
      <c r="C19" s="74"/>
      <c r="D19" s="75" t="s">
        <v>20</v>
      </c>
      <c r="E19" s="76">
        <v>0</v>
      </c>
      <c r="F19" s="76">
        <v>0</v>
      </c>
      <c r="G19" s="23">
        <v>0</v>
      </c>
      <c r="H19" s="205"/>
      <c r="I19" s="30"/>
    </row>
    <row r="20" spans="1:9" ht="21" customHeight="1">
      <c r="A20" s="120"/>
      <c r="B20" s="134"/>
      <c r="C20" s="96"/>
      <c r="D20" s="75" t="s">
        <v>22</v>
      </c>
      <c r="E20" s="76">
        <v>0</v>
      </c>
      <c r="F20" s="76">
        <v>0</v>
      </c>
      <c r="G20" s="23">
        <v>0</v>
      </c>
      <c r="H20" s="205"/>
      <c r="I20" s="30"/>
    </row>
    <row r="21" spans="1:9" ht="21.75" customHeight="1">
      <c r="A21" s="94" t="s">
        <v>141</v>
      </c>
      <c r="B21" s="129" t="s">
        <v>142</v>
      </c>
      <c r="C21" s="74"/>
      <c r="D21" s="121" t="s">
        <v>21</v>
      </c>
      <c r="E21" s="93">
        <f>SUM(E22:E25)</f>
        <v>340295.78</v>
      </c>
      <c r="F21" s="93">
        <f>SUM(F22:F25)</f>
        <v>337406.49</v>
      </c>
      <c r="G21" s="65">
        <f>F21/E21*100</f>
        <v>99.15094744930424</v>
      </c>
      <c r="H21" s="147"/>
      <c r="I21" s="39"/>
    </row>
    <row r="22" spans="1:9" ht="21.75" customHeight="1">
      <c r="A22" s="119"/>
      <c r="B22" s="129"/>
      <c r="C22" s="74"/>
      <c r="D22" s="75" t="s">
        <v>18</v>
      </c>
      <c r="E22" s="76">
        <v>340295.78</v>
      </c>
      <c r="F22" s="76">
        <v>337406.49</v>
      </c>
      <c r="G22" s="66">
        <f>F22/E22*100</f>
        <v>99.15094744930424</v>
      </c>
      <c r="H22" s="159"/>
      <c r="I22" s="39"/>
    </row>
    <row r="23" spans="1:9" ht="21.75" customHeight="1">
      <c r="A23" s="119"/>
      <c r="B23" s="129"/>
      <c r="C23" s="74"/>
      <c r="D23" s="75" t="s">
        <v>19</v>
      </c>
      <c r="E23" s="76">
        <v>0</v>
      </c>
      <c r="F23" s="76">
        <v>0</v>
      </c>
      <c r="G23" s="66">
        <v>0</v>
      </c>
      <c r="H23" s="159"/>
      <c r="I23" s="39"/>
    </row>
    <row r="24" spans="1:11" ht="21.75" customHeight="1">
      <c r="A24" s="119"/>
      <c r="B24" s="129"/>
      <c r="C24" s="74"/>
      <c r="D24" s="75" t="s">
        <v>20</v>
      </c>
      <c r="E24" s="76">
        <v>0</v>
      </c>
      <c r="F24" s="76">
        <v>0</v>
      </c>
      <c r="G24" s="66">
        <v>0</v>
      </c>
      <c r="H24" s="159"/>
      <c r="I24" s="39"/>
      <c r="K24" s="2"/>
    </row>
    <row r="25" spans="1:9" ht="43.5" customHeight="1" thickBot="1">
      <c r="A25" s="122"/>
      <c r="B25" s="130"/>
      <c r="C25" s="78"/>
      <c r="D25" s="79" t="s">
        <v>22</v>
      </c>
      <c r="E25" s="80">
        <v>0</v>
      </c>
      <c r="F25" s="80">
        <v>0</v>
      </c>
      <c r="G25" s="81">
        <v>0</v>
      </c>
      <c r="H25" s="160"/>
      <c r="I25" s="39"/>
    </row>
    <row r="26" spans="1:11" ht="15.75">
      <c r="A26" s="25"/>
      <c r="B26" s="25"/>
      <c r="C26" s="26"/>
      <c r="D26" s="26"/>
      <c r="E26" s="60"/>
      <c r="F26" s="60"/>
      <c r="G26" s="61"/>
      <c r="H26" s="62" t="s">
        <v>76</v>
      </c>
      <c r="I26" s="44"/>
      <c r="K26" s="2"/>
    </row>
    <row r="27" spans="1:9" ht="20.25" customHeight="1">
      <c r="A27" s="170" t="s">
        <v>0</v>
      </c>
      <c r="B27" s="170" t="s">
        <v>30</v>
      </c>
      <c r="C27" s="170" t="s">
        <v>89</v>
      </c>
      <c r="D27" s="181" t="s">
        <v>29</v>
      </c>
      <c r="E27" s="181"/>
      <c r="F27" s="181"/>
      <c r="G27" s="170" t="s">
        <v>91</v>
      </c>
      <c r="H27" s="170" t="s">
        <v>24</v>
      </c>
      <c r="I27" s="39"/>
    </row>
    <row r="28" spans="1:9" ht="61.5" customHeight="1">
      <c r="A28" s="170"/>
      <c r="B28" s="170"/>
      <c r="C28" s="170"/>
      <c r="D28" s="52" t="s">
        <v>23</v>
      </c>
      <c r="E28" s="52" t="s">
        <v>90</v>
      </c>
      <c r="F28" s="52" t="s">
        <v>106</v>
      </c>
      <c r="G28" s="170"/>
      <c r="H28" s="170"/>
      <c r="I28" s="39"/>
    </row>
    <row r="29" spans="1:9" ht="16.5" thickBot="1">
      <c r="A29" s="21" t="s">
        <v>1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6</v>
      </c>
      <c r="G29" s="21" t="s">
        <v>7</v>
      </c>
      <c r="H29" s="21" t="s">
        <v>8</v>
      </c>
      <c r="I29" s="42"/>
    </row>
    <row r="30" spans="1:9" ht="15.75">
      <c r="A30" s="182" t="s">
        <v>2</v>
      </c>
      <c r="B30" s="172" t="s">
        <v>93</v>
      </c>
      <c r="C30" s="137" t="s">
        <v>25</v>
      </c>
      <c r="D30" s="123" t="s">
        <v>21</v>
      </c>
      <c r="E30" s="98">
        <f>SUM(E31:E34)</f>
        <v>40394404.63</v>
      </c>
      <c r="F30" s="98">
        <f>SUM(F31:F34)</f>
        <v>39717721.9</v>
      </c>
      <c r="G30" s="99">
        <f>F30/E30*100</f>
        <v>98.32481073505551</v>
      </c>
      <c r="H30" s="157"/>
      <c r="I30" s="45"/>
    </row>
    <row r="31" spans="1:9" ht="15.75">
      <c r="A31" s="179"/>
      <c r="B31" s="173"/>
      <c r="C31" s="138"/>
      <c r="D31" s="124" t="s">
        <v>18</v>
      </c>
      <c r="E31" s="71">
        <f>E36+E41+E46+E51</f>
        <v>40382404.63</v>
      </c>
      <c r="F31" s="71">
        <f>F36+F41+F46+F51</f>
        <v>39705721.9</v>
      </c>
      <c r="G31" s="72">
        <f>F31/E31*100</f>
        <v>98.32431293728037</v>
      </c>
      <c r="H31" s="146"/>
      <c r="I31" s="45"/>
    </row>
    <row r="32" spans="1:9" ht="15.75">
      <c r="A32" s="179"/>
      <c r="B32" s="173"/>
      <c r="C32" s="138"/>
      <c r="D32" s="124" t="s">
        <v>19</v>
      </c>
      <c r="E32" s="71">
        <f aca="true" t="shared" si="1" ref="E32:F34">E37+E42+E47+E52</f>
        <v>0</v>
      </c>
      <c r="F32" s="71">
        <f t="shared" si="1"/>
        <v>0</v>
      </c>
      <c r="G32" s="72">
        <v>0</v>
      </c>
      <c r="H32" s="146"/>
      <c r="I32" s="45"/>
    </row>
    <row r="33" spans="1:9" ht="15.75">
      <c r="A33" s="179"/>
      <c r="B33" s="173"/>
      <c r="C33" s="138"/>
      <c r="D33" s="124" t="s">
        <v>20</v>
      </c>
      <c r="E33" s="71">
        <f t="shared" si="1"/>
        <v>0</v>
      </c>
      <c r="F33" s="71">
        <f t="shared" si="1"/>
        <v>0</v>
      </c>
      <c r="G33" s="72">
        <v>0</v>
      </c>
      <c r="H33" s="146"/>
      <c r="I33" s="45"/>
    </row>
    <row r="34" spans="1:9" ht="15.75">
      <c r="A34" s="183"/>
      <c r="B34" s="199"/>
      <c r="C34" s="142"/>
      <c r="D34" s="124" t="s">
        <v>22</v>
      </c>
      <c r="E34" s="71">
        <f t="shared" si="1"/>
        <v>12000</v>
      </c>
      <c r="F34" s="71">
        <f t="shared" si="1"/>
        <v>12000</v>
      </c>
      <c r="G34" s="72">
        <f>F34/E34*100</f>
        <v>100</v>
      </c>
      <c r="H34" s="146"/>
      <c r="I34" s="45"/>
    </row>
    <row r="35" spans="1:9" ht="15.75">
      <c r="A35" s="68" t="s">
        <v>35</v>
      </c>
      <c r="B35" s="143" t="s">
        <v>120</v>
      </c>
      <c r="C35" s="75"/>
      <c r="D35" s="124" t="s">
        <v>21</v>
      </c>
      <c r="E35" s="71">
        <f>SUM(E36:E39)</f>
        <v>1971600</v>
      </c>
      <c r="F35" s="71">
        <f>SUM(F36:F39)</f>
        <v>1930059.6</v>
      </c>
      <c r="G35" s="72">
        <f>F35/E35*100</f>
        <v>97.8930614729154</v>
      </c>
      <c r="H35" s="159"/>
      <c r="I35" s="39"/>
    </row>
    <row r="36" spans="1:9" ht="15.75">
      <c r="A36" s="94"/>
      <c r="B36" s="143"/>
      <c r="C36" s="75"/>
      <c r="D36" s="75" t="s">
        <v>18</v>
      </c>
      <c r="E36" s="76">
        <v>1971600</v>
      </c>
      <c r="F36" s="76">
        <v>1930059.6</v>
      </c>
      <c r="G36" s="66">
        <f>F36/E36*100</f>
        <v>97.8930614729154</v>
      </c>
      <c r="H36" s="159"/>
      <c r="I36" s="39"/>
    </row>
    <row r="37" spans="1:9" ht="15.75">
      <c r="A37" s="94"/>
      <c r="B37" s="143"/>
      <c r="C37" s="75"/>
      <c r="D37" s="75" t="s">
        <v>19</v>
      </c>
      <c r="E37" s="76">
        <v>0</v>
      </c>
      <c r="F37" s="76">
        <v>0</v>
      </c>
      <c r="G37" s="66">
        <v>0</v>
      </c>
      <c r="H37" s="159"/>
      <c r="I37" s="39"/>
    </row>
    <row r="38" spans="1:9" ht="15.75">
      <c r="A38" s="94"/>
      <c r="B38" s="143"/>
      <c r="C38" s="75"/>
      <c r="D38" s="75" t="s">
        <v>20</v>
      </c>
      <c r="E38" s="76">
        <v>0</v>
      </c>
      <c r="F38" s="76">
        <v>0</v>
      </c>
      <c r="G38" s="66">
        <v>0</v>
      </c>
      <c r="H38" s="159"/>
      <c r="I38" s="39"/>
    </row>
    <row r="39" spans="1:9" ht="15.75">
      <c r="A39" s="95"/>
      <c r="B39" s="143"/>
      <c r="C39" s="75"/>
      <c r="D39" s="75" t="s">
        <v>22</v>
      </c>
      <c r="E39" s="76">
        <v>0</v>
      </c>
      <c r="F39" s="76">
        <v>0</v>
      </c>
      <c r="G39" s="66">
        <v>0</v>
      </c>
      <c r="H39" s="159"/>
      <c r="I39" s="39"/>
    </row>
    <row r="40" spans="1:9" ht="20.25" customHeight="1">
      <c r="A40" s="68" t="s">
        <v>36</v>
      </c>
      <c r="B40" s="143" t="s">
        <v>121</v>
      </c>
      <c r="C40" s="75"/>
      <c r="D40" s="124" t="s">
        <v>21</v>
      </c>
      <c r="E40" s="71">
        <f>SUM(E41:E44)</f>
        <v>22362.95</v>
      </c>
      <c r="F40" s="71">
        <f>SUM(F41:F44)</f>
        <v>12000</v>
      </c>
      <c r="G40" s="72">
        <f>F40/E40*100</f>
        <v>53.660183473110656</v>
      </c>
      <c r="H40" s="140" t="s">
        <v>149</v>
      </c>
      <c r="I40" s="39"/>
    </row>
    <row r="41" spans="1:9" ht="14.25" customHeight="1">
      <c r="A41" s="94"/>
      <c r="B41" s="143"/>
      <c r="C41" s="75"/>
      <c r="D41" s="75" t="s">
        <v>18</v>
      </c>
      <c r="E41" s="76">
        <v>10362.95</v>
      </c>
      <c r="F41" s="76">
        <v>0</v>
      </c>
      <c r="G41" s="66">
        <v>0</v>
      </c>
      <c r="H41" s="140"/>
      <c r="I41" s="39"/>
    </row>
    <row r="42" spans="1:9" ht="15.75">
      <c r="A42" s="94"/>
      <c r="B42" s="143"/>
      <c r="C42" s="75"/>
      <c r="D42" s="75" t="s">
        <v>19</v>
      </c>
      <c r="E42" s="76">
        <v>0</v>
      </c>
      <c r="F42" s="76">
        <v>0</v>
      </c>
      <c r="G42" s="66">
        <v>0</v>
      </c>
      <c r="H42" s="140"/>
      <c r="I42" s="39"/>
    </row>
    <row r="43" spans="1:9" ht="15.75">
      <c r="A43" s="94"/>
      <c r="B43" s="143"/>
      <c r="C43" s="75"/>
      <c r="D43" s="75" t="s">
        <v>20</v>
      </c>
      <c r="E43" s="76">
        <v>0</v>
      </c>
      <c r="F43" s="76">
        <v>0</v>
      </c>
      <c r="G43" s="66">
        <v>0</v>
      </c>
      <c r="H43" s="140"/>
      <c r="I43" s="39"/>
    </row>
    <row r="44" spans="1:9" ht="28.5" customHeight="1">
      <c r="A44" s="95"/>
      <c r="B44" s="143"/>
      <c r="C44" s="75"/>
      <c r="D44" s="75" t="s">
        <v>22</v>
      </c>
      <c r="E44" s="76">
        <v>12000</v>
      </c>
      <c r="F44" s="76">
        <v>12000</v>
      </c>
      <c r="G44" s="66">
        <f>F44/E44*100</f>
        <v>100</v>
      </c>
      <c r="H44" s="141"/>
      <c r="I44" s="39"/>
    </row>
    <row r="45" spans="1:13" ht="24.75" customHeight="1">
      <c r="A45" s="115" t="s">
        <v>37</v>
      </c>
      <c r="B45" s="143" t="s">
        <v>122</v>
      </c>
      <c r="C45" s="75"/>
      <c r="D45" s="124" t="s">
        <v>21</v>
      </c>
      <c r="E45" s="71">
        <f>SUM(E46:E49)</f>
        <v>38113441.68</v>
      </c>
      <c r="F45" s="71">
        <f>SUM(F46:F49)</f>
        <v>37488862.3</v>
      </c>
      <c r="G45" s="72">
        <f>F45/E45*100</f>
        <v>98.36126218869458</v>
      </c>
      <c r="H45" s="193"/>
      <c r="I45" s="45"/>
      <c r="M45"/>
    </row>
    <row r="46" spans="1:13" ht="23.25" customHeight="1">
      <c r="A46" s="119"/>
      <c r="B46" s="143"/>
      <c r="C46" s="75"/>
      <c r="D46" s="75" t="s">
        <v>18</v>
      </c>
      <c r="E46" s="76">
        <v>38113441.68</v>
      </c>
      <c r="F46" s="76">
        <v>37488862.3</v>
      </c>
      <c r="G46" s="66">
        <f>F46/E46*100</f>
        <v>98.36126218869458</v>
      </c>
      <c r="H46" s="193"/>
      <c r="I46" s="45"/>
      <c r="L46"/>
      <c r="M46" s="15"/>
    </row>
    <row r="47" spans="1:9" ht="15.75">
      <c r="A47" s="119"/>
      <c r="B47" s="143"/>
      <c r="C47" s="75"/>
      <c r="D47" s="75" t="s">
        <v>19</v>
      </c>
      <c r="E47" s="76">
        <v>0</v>
      </c>
      <c r="F47" s="76">
        <v>0</v>
      </c>
      <c r="G47" s="66">
        <v>0</v>
      </c>
      <c r="H47" s="193"/>
      <c r="I47" s="45"/>
    </row>
    <row r="48" spans="1:9" ht="15.75">
      <c r="A48" s="119"/>
      <c r="B48" s="143"/>
      <c r="C48" s="75"/>
      <c r="D48" s="75" t="s">
        <v>20</v>
      </c>
      <c r="E48" s="76">
        <v>0</v>
      </c>
      <c r="F48" s="76">
        <v>0</v>
      </c>
      <c r="G48" s="66">
        <v>0</v>
      </c>
      <c r="H48" s="193"/>
      <c r="I48" s="45"/>
    </row>
    <row r="49" spans="1:9" ht="18" customHeight="1">
      <c r="A49" s="120"/>
      <c r="B49" s="128"/>
      <c r="C49" s="69"/>
      <c r="D49" s="69" t="s">
        <v>22</v>
      </c>
      <c r="E49" s="83">
        <v>0</v>
      </c>
      <c r="F49" s="83">
        <v>0</v>
      </c>
      <c r="G49" s="84">
        <v>0</v>
      </c>
      <c r="H49" s="193"/>
      <c r="I49" s="45"/>
    </row>
    <row r="50" spans="1:9" ht="15.75">
      <c r="A50" s="115" t="s">
        <v>107</v>
      </c>
      <c r="B50" s="128" t="s">
        <v>123</v>
      </c>
      <c r="C50" s="75"/>
      <c r="D50" s="124" t="s">
        <v>21</v>
      </c>
      <c r="E50" s="71">
        <f>SUM(E51:E54)</f>
        <v>287000</v>
      </c>
      <c r="F50" s="71">
        <f>SUM(F51:F54)</f>
        <v>286800</v>
      </c>
      <c r="G50" s="72">
        <f>F50/E50*100</f>
        <v>99.93031358885017</v>
      </c>
      <c r="H50" s="132"/>
      <c r="I50" s="39"/>
    </row>
    <row r="51" spans="1:9" ht="15.75">
      <c r="A51" s="119"/>
      <c r="B51" s="129"/>
      <c r="C51" s="75"/>
      <c r="D51" s="75" t="s">
        <v>18</v>
      </c>
      <c r="E51" s="76">
        <v>287000</v>
      </c>
      <c r="F51" s="76">
        <v>286800</v>
      </c>
      <c r="G51" s="66">
        <f>F51/E51*100</f>
        <v>99.93031358885017</v>
      </c>
      <c r="H51" s="132"/>
      <c r="I51" s="39"/>
    </row>
    <row r="52" spans="1:10" ht="15.75">
      <c r="A52" s="119"/>
      <c r="B52" s="129"/>
      <c r="C52" s="75"/>
      <c r="D52" s="75" t="s">
        <v>19</v>
      </c>
      <c r="E52" s="76">
        <v>0</v>
      </c>
      <c r="F52" s="76">
        <v>0</v>
      </c>
      <c r="G52" s="66">
        <v>0</v>
      </c>
      <c r="H52" s="132"/>
      <c r="I52" s="39"/>
      <c r="J52" s="34"/>
    </row>
    <row r="53" spans="1:9" ht="15.75">
      <c r="A53" s="119"/>
      <c r="B53" s="129"/>
      <c r="C53" s="75"/>
      <c r="D53" s="75" t="s">
        <v>20</v>
      </c>
      <c r="E53" s="76">
        <v>0</v>
      </c>
      <c r="F53" s="76">
        <v>0</v>
      </c>
      <c r="G53" s="66">
        <v>0</v>
      </c>
      <c r="H53" s="132"/>
      <c r="I53" s="39"/>
    </row>
    <row r="54" spans="1:9" ht="16.5" thickBot="1">
      <c r="A54" s="122"/>
      <c r="B54" s="130"/>
      <c r="C54" s="79"/>
      <c r="D54" s="79" t="s">
        <v>22</v>
      </c>
      <c r="E54" s="80">
        <v>0</v>
      </c>
      <c r="F54" s="80">
        <v>0</v>
      </c>
      <c r="G54" s="81">
        <v>0</v>
      </c>
      <c r="H54" s="133"/>
      <c r="I54" s="39"/>
    </row>
    <row r="55" spans="1:9" ht="15.75">
      <c r="A55" s="25"/>
      <c r="B55" s="25"/>
      <c r="C55" s="26"/>
      <c r="D55" s="26"/>
      <c r="E55" s="60"/>
      <c r="F55" s="60"/>
      <c r="G55" s="61"/>
      <c r="H55" s="62" t="s">
        <v>77</v>
      </c>
      <c r="I55" s="44"/>
    </row>
    <row r="56" spans="1:9" ht="15.75">
      <c r="A56" s="191" t="s">
        <v>0</v>
      </c>
      <c r="B56" s="191" t="s">
        <v>30</v>
      </c>
      <c r="C56" s="191" t="s">
        <v>89</v>
      </c>
      <c r="D56" s="202" t="s">
        <v>29</v>
      </c>
      <c r="E56" s="203"/>
      <c r="F56" s="204"/>
      <c r="G56" s="191" t="s">
        <v>91</v>
      </c>
      <c r="H56" s="191" t="s">
        <v>24</v>
      </c>
      <c r="I56" s="39"/>
    </row>
    <row r="57" spans="1:9" ht="51">
      <c r="A57" s="192"/>
      <c r="B57" s="192"/>
      <c r="C57" s="192"/>
      <c r="D57" s="51" t="s">
        <v>23</v>
      </c>
      <c r="E57" s="51" t="s">
        <v>90</v>
      </c>
      <c r="F57" s="51" t="s">
        <v>106</v>
      </c>
      <c r="G57" s="192"/>
      <c r="H57" s="192"/>
      <c r="I57" s="39"/>
    </row>
    <row r="58" spans="1:9" ht="16.5" thickBot="1">
      <c r="A58" s="21" t="s">
        <v>1</v>
      </c>
      <c r="B58" s="21" t="s">
        <v>2</v>
      </c>
      <c r="C58" s="21" t="s">
        <v>3</v>
      </c>
      <c r="D58" s="21" t="s">
        <v>4</v>
      </c>
      <c r="E58" s="21" t="s">
        <v>5</v>
      </c>
      <c r="F58" s="21" t="s">
        <v>6</v>
      </c>
      <c r="G58" s="21" t="s">
        <v>7</v>
      </c>
      <c r="H58" s="21" t="s">
        <v>8</v>
      </c>
      <c r="I58" s="42"/>
    </row>
    <row r="59" spans="1:11" ht="21" customHeight="1">
      <c r="A59" s="182" t="s">
        <v>3</v>
      </c>
      <c r="B59" s="172" t="s">
        <v>96</v>
      </c>
      <c r="C59" s="137" t="s">
        <v>25</v>
      </c>
      <c r="D59" s="97" t="s">
        <v>21</v>
      </c>
      <c r="E59" s="98">
        <f>SUM(E60:E63)</f>
        <v>150500</v>
      </c>
      <c r="F59" s="98">
        <f>SUM(F60:F63)</f>
        <v>150499</v>
      </c>
      <c r="G59" s="99">
        <f aca="true" t="shared" si="2" ref="G59:G71">F59/E59*100</f>
        <v>99.99933554817275</v>
      </c>
      <c r="H59" s="159"/>
      <c r="I59" s="39"/>
      <c r="J59" s="2"/>
      <c r="K59" s="29"/>
    </row>
    <row r="60" spans="1:9" ht="21" customHeight="1">
      <c r="A60" s="179"/>
      <c r="B60" s="173"/>
      <c r="C60" s="138"/>
      <c r="D60" s="70" t="s">
        <v>18</v>
      </c>
      <c r="E60" s="71">
        <v>150500</v>
      </c>
      <c r="F60" s="71">
        <v>150499</v>
      </c>
      <c r="G60" s="72">
        <f t="shared" si="2"/>
        <v>99.99933554817275</v>
      </c>
      <c r="H60" s="159"/>
      <c r="I60" s="39"/>
    </row>
    <row r="61" spans="1:9" ht="21" customHeight="1">
      <c r="A61" s="179"/>
      <c r="B61" s="173"/>
      <c r="C61" s="138"/>
      <c r="D61" s="70" t="s">
        <v>19</v>
      </c>
      <c r="E61" s="71">
        <v>0</v>
      </c>
      <c r="F61" s="71">
        <v>0</v>
      </c>
      <c r="G61" s="72">
        <v>0</v>
      </c>
      <c r="H61" s="159"/>
      <c r="I61" s="39"/>
    </row>
    <row r="62" spans="1:9" ht="21" customHeight="1">
      <c r="A62" s="179"/>
      <c r="B62" s="173"/>
      <c r="C62" s="138"/>
      <c r="D62" s="70" t="s">
        <v>20</v>
      </c>
      <c r="E62" s="71">
        <v>0</v>
      </c>
      <c r="F62" s="71">
        <v>0</v>
      </c>
      <c r="G62" s="72">
        <v>0</v>
      </c>
      <c r="H62" s="159"/>
      <c r="I62" s="39"/>
    </row>
    <row r="63" spans="1:9" ht="21" customHeight="1" thickBot="1">
      <c r="A63" s="180"/>
      <c r="B63" s="174"/>
      <c r="C63" s="139"/>
      <c r="D63" s="102" t="s">
        <v>22</v>
      </c>
      <c r="E63" s="103">
        <v>0</v>
      </c>
      <c r="F63" s="103">
        <v>0</v>
      </c>
      <c r="G63" s="104">
        <v>0</v>
      </c>
      <c r="H63" s="159"/>
      <c r="I63" s="39"/>
    </row>
    <row r="64" spans="1:9" ht="21" customHeight="1">
      <c r="A64" s="182" t="s">
        <v>4</v>
      </c>
      <c r="B64" s="172" t="s">
        <v>95</v>
      </c>
      <c r="C64" s="137" t="s">
        <v>27</v>
      </c>
      <c r="D64" s="97" t="s">
        <v>21</v>
      </c>
      <c r="E64" s="98">
        <f>SUM(E65:E68)</f>
        <v>928720.79</v>
      </c>
      <c r="F64" s="98">
        <f>SUM(F65:F68)</f>
        <v>928720.79</v>
      </c>
      <c r="G64" s="99">
        <f t="shared" si="2"/>
        <v>100</v>
      </c>
      <c r="H64" s="158"/>
      <c r="I64" s="39"/>
    </row>
    <row r="65" spans="1:9" ht="21" customHeight="1">
      <c r="A65" s="179"/>
      <c r="B65" s="173"/>
      <c r="C65" s="138"/>
      <c r="D65" s="70" t="s">
        <v>18</v>
      </c>
      <c r="E65" s="71">
        <v>928720.79</v>
      </c>
      <c r="F65" s="71">
        <v>928720.79</v>
      </c>
      <c r="G65" s="72">
        <f t="shared" si="2"/>
        <v>100</v>
      </c>
      <c r="H65" s="132"/>
      <c r="I65" s="39"/>
    </row>
    <row r="66" spans="1:9" ht="21" customHeight="1">
      <c r="A66" s="179"/>
      <c r="B66" s="173"/>
      <c r="C66" s="138"/>
      <c r="D66" s="70" t="s">
        <v>19</v>
      </c>
      <c r="E66" s="71">
        <v>0</v>
      </c>
      <c r="F66" s="71">
        <v>0</v>
      </c>
      <c r="G66" s="72">
        <v>0</v>
      </c>
      <c r="H66" s="132"/>
      <c r="I66" s="39"/>
    </row>
    <row r="67" spans="1:9" ht="21" customHeight="1">
      <c r="A67" s="179"/>
      <c r="B67" s="173"/>
      <c r="C67" s="138"/>
      <c r="D67" s="70" t="s">
        <v>20</v>
      </c>
      <c r="E67" s="71">
        <v>0</v>
      </c>
      <c r="F67" s="71">
        <v>0</v>
      </c>
      <c r="G67" s="72">
        <v>0</v>
      </c>
      <c r="H67" s="132"/>
      <c r="I67" s="39"/>
    </row>
    <row r="68" spans="1:9" ht="21" customHeight="1" thickBot="1">
      <c r="A68" s="179"/>
      <c r="B68" s="173"/>
      <c r="C68" s="138"/>
      <c r="D68" s="105" t="s">
        <v>22</v>
      </c>
      <c r="E68" s="106">
        <v>0</v>
      </c>
      <c r="F68" s="106">
        <v>0</v>
      </c>
      <c r="G68" s="107">
        <v>0</v>
      </c>
      <c r="H68" s="133"/>
      <c r="I68" s="39"/>
    </row>
    <row r="69" spans="1:9" ht="27" customHeight="1">
      <c r="A69" s="182" t="s">
        <v>5</v>
      </c>
      <c r="B69" s="172" t="s">
        <v>94</v>
      </c>
      <c r="C69" s="137" t="s">
        <v>28</v>
      </c>
      <c r="D69" s="97" t="s">
        <v>21</v>
      </c>
      <c r="E69" s="98">
        <f>SUM(E70:E73)</f>
        <v>47571718.18</v>
      </c>
      <c r="F69" s="98">
        <f>SUM(F70:F73)</f>
        <v>46725123.720000006</v>
      </c>
      <c r="G69" s="99">
        <f t="shared" si="2"/>
        <v>98.22038284008015</v>
      </c>
      <c r="H69" s="155"/>
      <c r="I69" s="33"/>
    </row>
    <row r="70" spans="1:11" ht="27" customHeight="1">
      <c r="A70" s="179"/>
      <c r="B70" s="173"/>
      <c r="C70" s="138"/>
      <c r="D70" s="70" t="s">
        <v>18</v>
      </c>
      <c r="E70" s="71">
        <f aca="true" t="shared" si="3" ref="E70:F73">E75+E84+E89+E94</f>
        <v>47558676.18</v>
      </c>
      <c r="F70" s="71">
        <f t="shared" si="3"/>
        <v>46712093.95</v>
      </c>
      <c r="G70" s="72">
        <f t="shared" si="2"/>
        <v>98.21992053185869</v>
      </c>
      <c r="H70" s="194"/>
      <c r="I70" s="46"/>
      <c r="K70" s="4"/>
    </row>
    <row r="71" spans="1:9" ht="27" customHeight="1">
      <c r="A71" s="179"/>
      <c r="B71" s="173"/>
      <c r="C71" s="138"/>
      <c r="D71" s="70" t="s">
        <v>19</v>
      </c>
      <c r="E71" s="71">
        <f t="shared" si="3"/>
        <v>13042</v>
      </c>
      <c r="F71" s="71">
        <f t="shared" si="3"/>
        <v>13029.77</v>
      </c>
      <c r="G71" s="72">
        <f t="shared" si="2"/>
        <v>99.90622603895109</v>
      </c>
      <c r="H71" s="194"/>
      <c r="I71" s="46"/>
    </row>
    <row r="72" spans="1:9" ht="27" customHeight="1">
      <c r="A72" s="179"/>
      <c r="B72" s="173"/>
      <c r="C72" s="138"/>
      <c r="D72" s="70" t="s">
        <v>20</v>
      </c>
      <c r="E72" s="71">
        <f t="shared" si="3"/>
        <v>0</v>
      </c>
      <c r="F72" s="71">
        <f t="shared" si="3"/>
        <v>0</v>
      </c>
      <c r="G72" s="72">
        <v>0</v>
      </c>
      <c r="H72" s="194"/>
      <c r="I72" s="46"/>
    </row>
    <row r="73" spans="1:9" ht="27" customHeight="1">
      <c r="A73" s="183"/>
      <c r="B73" s="199"/>
      <c r="C73" s="142"/>
      <c r="D73" s="70" t="s">
        <v>22</v>
      </c>
      <c r="E73" s="71">
        <f t="shared" si="3"/>
        <v>0</v>
      </c>
      <c r="F73" s="71">
        <f t="shared" si="3"/>
        <v>0</v>
      </c>
      <c r="G73" s="72">
        <v>0</v>
      </c>
      <c r="H73" s="194"/>
      <c r="I73" s="46"/>
    </row>
    <row r="74" spans="1:9" ht="21" customHeight="1">
      <c r="A74" s="68" t="s">
        <v>38</v>
      </c>
      <c r="B74" s="128" t="s">
        <v>124</v>
      </c>
      <c r="C74" s="69"/>
      <c r="D74" s="70" t="s">
        <v>21</v>
      </c>
      <c r="E74" s="71">
        <f>SUM(E75:E78)</f>
        <v>10177543.87</v>
      </c>
      <c r="F74" s="71">
        <f>SUM(F75:F78)</f>
        <v>10139301.45</v>
      </c>
      <c r="G74" s="72">
        <f>F74/E74*100</f>
        <v>99.62424706305885</v>
      </c>
      <c r="H74" s="148"/>
      <c r="I74" s="30"/>
    </row>
    <row r="75" spans="1:9" ht="21" customHeight="1">
      <c r="A75" s="94"/>
      <c r="B75" s="129"/>
      <c r="C75" s="74"/>
      <c r="D75" s="75" t="s">
        <v>18</v>
      </c>
      <c r="E75" s="76">
        <v>10177543.87</v>
      </c>
      <c r="F75" s="76">
        <v>10139301.45</v>
      </c>
      <c r="G75" s="66">
        <f>F75/E75*100</f>
        <v>99.62424706305885</v>
      </c>
      <c r="H75" s="149"/>
      <c r="I75" s="30"/>
    </row>
    <row r="76" spans="1:9" ht="21" customHeight="1">
      <c r="A76" s="94"/>
      <c r="B76" s="129"/>
      <c r="C76" s="74"/>
      <c r="D76" s="75" t="s">
        <v>19</v>
      </c>
      <c r="E76" s="76">
        <v>0</v>
      </c>
      <c r="F76" s="76">
        <v>0</v>
      </c>
      <c r="G76" s="66">
        <v>0</v>
      </c>
      <c r="H76" s="149"/>
      <c r="I76" s="30"/>
    </row>
    <row r="77" spans="1:9" ht="21" customHeight="1">
      <c r="A77" s="94"/>
      <c r="B77" s="129"/>
      <c r="C77" s="74"/>
      <c r="D77" s="75" t="s">
        <v>20</v>
      </c>
      <c r="E77" s="76">
        <v>0</v>
      </c>
      <c r="F77" s="76">
        <v>0</v>
      </c>
      <c r="G77" s="66">
        <v>0</v>
      </c>
      <c r="H77" s="149"/>
      <c r="I77" s="30"/>
    </row>
    <row r="78" spans="1:9" ht="21" customHeight="1" thickBot="1">
      <c r="A78" s="109"/>
      <c r="B78" s="130"/>
      <c r="C78" s="78"/>
      <c r="D78" s="79" t="s">
        <v>22</v>
      </c>
      <c r="E78" s="80">
        <v>0</v>
      </c>
      <c r="F78" s="80">
        <v>0</v>
      </c>
      <c r="G78" s="81">
        <v>0</v>
      </c>
      <c r="H78" s="150"/>
      <c r="I78" s="30"/>
    </row>
    <row r="79" spans="1:9" ht="15.75">
      <c r="A79" s="25"/>
      <c r="B79" s="25"/>
      <c r="C79" s="26"/>
      <c r="D79" s="26"/>
      <c r="E79" s="60"/>
      <c r="F79" s="60"/>
      <c r="G79" s="61"/>
      <c r="H79" s="62" t="s">
        <v>78</v>
      </c>
      <c r="I79" s="44"/>
    </row>
    <row r="80" spans="1:9" ht="15.75">
      <c r="A80" s="170" t="s">
        <v>0</v>
      </c>
      <c r="B80" s="170" t="s">
        <v>30</v>
      </c>
      <c r="C80" s="170" t="s">
        <v>89</v>
      </c>
      <c r="D80" s="181" t="s">
        <v>29</v>
      </c>
      <c r="E80" s="181"/>
      <c r="F80" s="181"/>
      <c r="G80" s="170" t="s">
        <v>91</v>
      </c>
      <c r="H80" s="170" t="s">
        <v>24</v>
      </c>
      <c r="I80" s="39"/>
    </row>
    <row r="81" spans="1:9" ht="75" customHeight="1">
      <c r="A81" s="170"/>
      <c r="B81" s="170"/>
      <c r="C81" s="170"/>
      <c r="D81" s="52" t="s">
        <v>23</v>
      </c>
      <c r="E81" s="52" t="s">
        <v>90</v>
      </c>
      <c r="F81" s="52" t="s">
        <v>106</v>
      </c>
      <c r="G81" s="170"/>
      <c r="H81" s="170"/>
      <c r="I81" s="39"/>
    </row>
    <row r="82" spans="1:9" ht="15.75">
      <c r="A82" s="28" t="s">
        <v>1</v>
      </c>
      <c r="B82" s="28" t="s">
        <v>2</v>
      </c>
      <c r="C82" s="28" t="s">
        <v>3</v>
      </c>
      <c r="D82" s="28" t="s">
        <v>4</v>
      </c>
      <c r="E82" s="28" t="s">
        <v>5</v>
      </c>
      <c r="F82" s="28" t="s">
        <v>6</v>
      </c>
      <c r="G82" s="28" t="s">
        <v>7</v>
      </c>
      <c r="H82" s="28" t="s">
        <v>8</v>
      </c>
      <c r="I82" s="42"/>
    </row>
    <row r="83" spans="1:9" ht="27" customHeight="1">
      <c r="A83" s="94" t="s">
        <v>39</v>
      </c>
      <c r="B83" s="129" t="s">
        <v>125</v>
      </c>
      <c r="C83" s="74"/>
      <c r="D83" s="92" t="s">
        <v>21</v>
      </c>
      <c r="E83" s="93">
        <f>SUM(E84:E87)</f>
        <v>15909019.81</v>
      </c>
      <c r="F83" s="93">
        <f>SUM(F84:F87)</f>
        <v>15422937.389999999</v>
      </c>
      <c r="G83" s="65">
        <f>F83/E83*100</f>
        <v>96.94461113377668</v>
      </c>
      <c r="H83" s="131"/>
      <c r="I83" s="39"/>
    </row>
    <row r="84" spans="1:9" ht="27" customHeight="1">
      <c r="A84" s="94"/>
      <c r="B84" s="129"/>
      <c r="C84" s="74"/>
      <c r="D84" s="75" t="s">
        <v>18</v>
      </c>
      <c r="E84" s="76">
        <v>15895977.81</v>
      </c>
      <c r="F84" s="76">
        <v>15409907.62</v>
      </c>
      <c r="G84" s="66">
        <f>F84/E84*100</f>
        <v>96.94218124981138</v>
      </c>
      <c r="H84" s="132"/>
      <c r="I84" s="39"/>
    </row>
    <row r="85" spans="1:9" ht="27" customHeight="1">
      <c r="A85" s="94"/>
      <c r="B85" s="129"/>
      <c r="C85" s="74"/>
      <c r="D85" s="75" t="s">
        <v>19</v>
      </c>
      <c r="E85" s="76">
        <v>13042</v>
      </c>
      <c r="F85" s="76">
        <v>13029.77</v>
      </c>
      <c r="G85" s="66">
        <f>F85/E85*100</f>
        <v>99.90622603895109</v>
      </c>
      <c r="H85" s="132"/>
      <c r="I85" s="39"/>
    </row>
    <row r="86" spans="1:9" ht="27" customHeight="1">
      <c r="A86" s="94"/>
      <c r="B86" s="129"/>
      <c r="C86" s="74"/>
      <c r="D86" s="75" t="s">
        <v>20</v>
      </c>
      <c r="E86" s="76">
        <v>0</v>
      </c>
      <c r="F86" s="76">
        <v>0</v>
      </c>
      <c r="G86" s="66">
        <v>0</v>
      </c>
      <c r="H86" s="132"/>
      <c r="I86" s="39"/>
    </row>
    <row r="87" spans="1:9" ht="27" customHeight="1">
      <c r="A87" s="95"/>
      <c r="B87" s="129"/>
      <c r="C87" s="74"/>
      <c r="D87" s="69" t="s">
        <v>22</v>
      </c>
      <c r="E87" s="83">
        <v>0</v>
      </c>
      <c r="F87" s="83">
        <v>0</v>
      </c>
      <c r="G87" s="84">
        <v>0</v>
      </c>
      <c r="H87" s="147"/>
      <c r="I87" s="39"/>
    </row>
    <row r="88" spans="1:9" ht="26.25" customHeight="1">
      <c r="A88" s="94" t="s">
        <v>40</v>
      </c>
      <c r="B88" s="128" t="s">
        <v>126</v>
      </c>
      <c r="C88" s="69"/>
      <c r="D88" s="70" t="s">
        <v>21</v>
      </c>
      <c r="E88" s="71">
        <f>SUM(E89:E92)</f>
        <v>419025.5</v>
      </c>
      <c r="F88" s="71">
        <f>SUM(F89:F92)</f>
        <v>116681.5</v>
      </c>
      <c r="G88" s="72">
        <f>F88/E88*100</f>
        <v>27.845918685139686</v>
      </c>
      <c r="H88" s="198" t="s">
        <v>150</v>
      </c>
      <c r="I88" s="39"/>
    </row>
    <row r="89" spans="1:9" ht="30.75" customHeight="1">
      <c r="A89" s="94"/>
      <c r="B89" s="129"/>
      <c r="C89" s="74"/>
      <c r="D89" s="75" t="s">
        <v>18</v>
      </c>
      <c r="E89" s="76">
        <v>419025.5</v>
      </c>
      <c r="F89" s="76">
        <v>116681.5</v>
      </c>
      <c r="G89" s="66">
        <f>F89/E89*100</f>
        <v>27.845918685139686</v>
      </c>
      <c r="H89" s="140"/>
      <c r="I89" s="39"/>
    </row>
    <row r="90" spans="1:9" ht="23.25" customHeight="1">
      <c r="A90" s="94"/>
      <c r="B90" s="129"/>
      <c r="C90" s="74"/>
      <c r="D90" s="75" t="s">
        <v>19</v>
      </c>
      <c r="E90" s="76">
        <v>0</v>
      </c>
      <c r="F90" s="76">
        <v>0</v>
      </c>
      <c r="G90" s="66">
        <v>0</v>
      </c>
      <c r="H90" s="140"/>
      <c r="I90" s="39"/>
    </row>
    <row r="91" spans="1:9" ht="28.5" customHeight="1">
      <c r="A91" s="94"/>
      <c r="B91" s="129"/>
      <c r="C91" s="74"/>
      <c r="D91" s="75" t="s">
        <v>20</v>
      </c>
      <c r="E91" s="76">
        <v>0</v>
      </c>
      <c r="F91" s="76">
        <v>0</v>
      </c>
      <c r="G91" s="66">
        <v>0</v>
      </c>
      <c r="H91" s="140"/>
      <c r="I91" s="39"/>
    </row>
    <row r="92" spans="1:9" ht="38.25" customHeight="1">
      <c r="A92" s="95"/>
      <c r="B92" s="134"/>
      <c r="C92" s="96"/>
      <c r="D92" s="75" t="s">
        <v>22</v>
      </c>
      <c r="E92" s="76">
        <v>0</v>
      </c>
      <c r="F92" s="76">
        <v>0</v>
      </c>
      <c r="G92" s="66">
        <v>0</v>
      </c>
      <c r="H92" s="141"/>
      <c r="I92" s="39"/>
    </row>
    <row r="93" spans="1:11" ht="30" customHeight="1">
      <c r="A93" s="94" t="s">
        <v>41</v>
      </c>
      <c r="B93" s="128" t="s">
        <v>151</v>
      </c>
      <c r="C93" s="69"/>
      <c r="D93" s="70" t="s">
        <v>21</v>
      </c>
      <c r="E93" s="71">
        <f>SUM(E94:E97)</f>
        <v>21066129</v>
      </c>
      <c r="F93" s="71">
        <f>SUM(F94:F97)</f>
        <v>21046203.38</v>
      </c>
      <c r="G93" s="72">
        <f>F93/E93*100</f>
        <v>99.90541394671986</v>
      </c>
      <c r="H93" s="146"/>
      <c r="I93" s="45"/>
      <c r="K93" s="16"/>
    </row>
    <row r="94" spans="1:9" ht="29.25" customHeight="1">
      <c r="A94" s="73"/>
      <c r="B94" s="129"/>
      <c r="C94" s="74"/>
      <c r="D94" s="75" t="s">
        <v>18</v>
      </c>
      <c r="E94" s="76">
        <v>21066129</v>
      </c>
      <c r="F94" s="76">
        <v>21046203.38</v>
      </c>
      <c r="G94" s="66">
        <f>F94/E94*100</f>
        <v>99.90541394671986</v>
      </c>
      <c r="H94" s="146"/>
      <c r="I94" s="45"/>
    </row>
    <row r="95" spans="1:11" ht="27.75" customHeight="1">
      <c r="A95" s="73"/>
      <c r="B95" s="129"/>
      <c r="C95" s="74"/>
      <c r="D95" s="75" t="s">
        <v>19</v>
      </c>
      <c r="E95" s="76">
        <v>0</v>
      </c>
      <c r="F95" s="110">
        <v>0</v>
      </c>
      <c r="G95" s="66">
        <v>0</v>
      </c>
      <c r="H95" s="146"/>
      <c r="I95" s="45"/>
      <c r="K95" s="2"/>
    </row>
    <row r="96" spans="1:12" ht="23.25" customHeight="1">
      <c r="A96" s="73"/>
      <c r="B96" s="129"/>
      <c r="C96" s="74"/>
      <c r="D96" s="75" t="s">
        <v>20</v>
      </c>
      <c r="E96" s="76">
        <v>0</v>
      </c>
      <c r="F96" s="76">
        <v>0</v>
      </c>
      <c r="G96" s="66">
        <v>0</v>
      </c>
      <c r="H96" s="146"/>
      <c r="I96" s="45"/>
      <c r="K96" s="3"/>
      <c r="L96" s="2"/>
    </row>
    <row r="97" spans="1:11" ht="22.5" customHeight="1" thickBot="1">
      <c r="A97" s="77"/>
      <c r="B97" s="130"/>
      <c r="C97" s="78"/>
      <c r="D97" s="79" t="s">
        <v>22</v>
      </c>
      <c r="E97" s="80">
        <v>0</v>
      </c>
      <c r="F97" s="80">
        <v>0</v>
      </c>
      <c r="G97" s="81">
        <v>0</v>
      </c>
      <c r="H97" s="195"/>
      <c r="I97" s="45"/>
      <c r="K97" s="2"/>
    </row>
    <row r="98" spans="1:9" ht="21" customHeight="1">
      <c r="A98" s="85"/>
      <c r="B98" s="85"/>
      <c r="C98" s="86"/>
      <c r="D98" s="86"/>
      <c r="E98" s="87"/>
      <c r="F98" s="87"/>
      <c r="G98" s="88"/>
      <c r="H98" s="89" t="s">
        <v>79</v>
      </c>
      <c r="I98" s="44"/>
    </row>
    <row r="99" spans="1:9" ht="27.75" customHeight="1">
      <c r="A99" s="170" t="s">
        <v>0</v>
      </c>
      <c r="B99" s="170" t="s">
        <v>30</v>
      </c>
      <c r="C99" s="170" t="s">
        <v>89</v>
      </c>
      <c r="D99" s="181" t="s">
        <v>29</v>
      </c>
      <c r="E99" s="181"/>
      <c r="F99" s="181"/>
      <c r="G99" s="170" t="s">
        <v>91</v>
      </c>
      <c r="H99" s="170" t="s">
        <v>24</v>
      </c>
      <c r="I99" s="39"/>
    </row>
    <row r="100" spans="1:9" ht="51.75" customHeight="1">
      <c r="A100" s="170"/>
      <c r="B100" s="170"/>
      <c r="C100" s="170"/>
      <c r="D100" s="52" t="s">
        <v>23</v>
      </c>
      <c r="E100" s="52" t="s">
        <v>90</v>
      </c>
      <c r="F100" s="52" t="s">
        <v>106</v>
      </c>
      <c r="G100" s="170"/>
      <c r="H100" s="170"/>
      <c r="I100" s="39"/>
    </row>
    <row r="101" spans="1:9" ht="16.5" thickBot="1">
      <c r="A101" s="21" t="s">
        <v>1</v>
      </c>
      <c r="B101" s="21" t="s">
        <v>2</v>
      </c>
      <c r="C101" s="21" t="s">
        <v>3</v>
      </c>
      <c r="D101" s="21" t="s">
        <v>4</v>
      </c>
      <c r="E101" s="21" t="s">
        <v>5</v>
      </c>
      <c r="F101" s="21" t="s">
        <v>6</v>
      </c>
      <c r="G101" s="21" t="s">
        <v>7</v>
      </c>
      <c r="H101" s="21" t="s">
        <v>8</v>
      </c>
      <c r="I101" s="42"/>
    </row>
    <row r="102" spans="1:9" ht="15.75">
      <c r="A102" s="182" t="s">
        <v>6</v>
      </c>
      <c r="B102" s="172" t="s">
        <v>97</v>
      </c>
      <c r="C102" s="137" t="s">
        <v>28</v>
      </c>
      <c r="D102" s="97" t="s">
        <v>21</v>
      </c>
      <c r="E102" s="98">
        <f>SUM(E103:E106)</f>
        <v>153079300.99</v>
      </c>
      <c r="F102" s="98">
        <f>SUM(F103:F106)</f>
        <v>150543734.65</v>
      </c>
      <c r="G102" s="99">
        <f>F102/E102*100</f>
        <v>98.34362560868655</v>
      </c>
      <c r="H102" s="196"/>
      <c r="I102" s="45"/>
    </row>
    <row r="103" spans="1:11" ht="15.75">
      <c r="A103" s="179"/>
      <c r="B103" s="173"/>
      <c r="C103" s="138"/>
      <c r="D103" s="75" t="s">
        <v>18</v>
      </c>
      <c r="E103" s="71">
        <f>E108+E113+E118+E123+E132+E137+E142+E147</f>
        <v>148605200.99</v>
      </c>
      <c r="F103" s="71">
        <f>F108+F113+F118+F123+F132+F137+F142+F147</f>
        <v>146191462.3</v>
      </c>
      <c r="G103" s="72">
        <f>F103/E103*100</f>
        <v>98.37573740762787</v>
      </c>
      <c r="H103" s="197"/>
      <c r="I103" s="45"/>
      <c r="K103" s="12"/>
    </row>
    <row r="104" spans="1:11" ht="15.75">
      <c r="A104" s="179"/>
      <c r="B104" s="173"/>
      <c r="C104" s="138"/>
      <c r="D104" s="75" t="s">
        <v>19</v>
      </c>
      <c r="E104" s="71">
        <f aca="true" t="shared" si="4" ref="E104:F106">E109+E114+E119+E124+E133+E138+E143+E148</f>
        <v>2273900</v>
      </c>
      <c r="F104" s="71">
        <f t="shared" si="4"/>
        <v>2164723.91</v>
      </c>
      <c r="G104" s="72">
        <f>F104/E104*100</f>
        <v>95.1987294955803</v>
      </c>
      <c r="H104" s="197"/>
      <c r="I104" s="45"/>
      <c r="J104" s="4"/>
      <c r="K104" s="2"/>
    </row>
    <row r="105" spans="1:12" ht="15.75">
      <c r="A105" s="179"/>
      <c r="B105" s="173"/>
      <c r="C105" s="138"/>
      <c r="D105" s="75" t="s">
        <v>20</v>
      </c>
      <c r="E105" s="71">
        <f t="shared" si="4"/>
        <v>2200200</v>
      </c>
      <c r="F105" s="71">
        <f t="shared" si="4"/>
        <v>2187548.44</v>
      </c>
      <c r="G105" s="72">
        <f>F105/E105*100</f>
        <v>99.42498136533042</v>
      </c>
      <c r="H105" s="197"/>
      <c r="I105" s="45"/>
      <c r="K105" s="2"/>
      <c r="L105" s="2"/>
    </row>
    <row r="106" spans="1:11" ht="15.75">
      <c r="A106" s="183"/>
      <c r="B106" s="199"/>
      <c r="C106" s="142"/>
      <c r="D106" s="75" t="s">
        <v>22</v>
      </c>
      <c r="E106" s="71">
        <f t="shared" si="4"/>
        <v>0</v>
      </c>
      <c r="F106" s="71">
        <f t="shared" si="4"/>
        <v>0</v>
      </c>
      <c r="G106" s="72">
        <v>0</v>
      </c>
      <c r="H106" s="145"/>
      <c r="I106" s="45"/>
      <c r="K106" s="2"/>
    </row>
    <row r="107" spans="1:11" ht="15.75">
      <c r="A107" s="94" t="s">
        <v>42</v>
      </c>
      <c r="B107" s="129" t="s">
        <v>129</v>
      </c>
      <c r="C107" s="74"/>
      <c r="D107" s="92" t="s">
        <v>21</v>
      </c>
      <c r="E107" s="93">
        <f>SUM(E108:E111)</f>
        <v>35569011.31</v>
      </c>
      <c r="F107" s="93">
        <f>SUM(F108:F111)</f>
        <v>34631245.73</v>
      </c>
      <c r="G107" s="65">
        <f aca="true" t="shared" si="5" ref="G107:G113">F107/E107*100</f>
        <v>97.36353205933402</v>
      </c>
      <c r="H107" s="148"/>
      <c r="I107" s="30"/>
      <c r="K107" s="2"/>
    </row>
    <row r="108" spans="1:12" ht="15.75">
      <c r="A108" s="94"/>
      <c r="B108" s="129"/>
      <c r="C108" s="74"/>
      <c r="D108" s="75" t="s">
        <v>18</v>
      </c>
      <c r="E108" s="76">
        <v>31094911.31</v>
      </c>
      <c r="F108" s="76">
        <v>30278973.38</v>
      </c>
      <c r="G108" s="66">
        <f t="shared" si="5"/>
        <v>97.3759760178586</v>
      </c>
      <c r="H108" s="149"/>
      <c r="I108" s="30"/>
      <c r="J108" s="40"/>
      <c r="K108" s="2"/>
      <c r="L108" s="151"/>
    </row>
    <row r="109" spans="1:13" ht="15.75">
      <c r="A109" s="94"/>
      <c r="B109" s="129"/>
      <c r="C109" s="74"/>
      <c r="D109" s="75" t="s">
        <v>19</v>
      </c>
      <c r="E109" s="76">
        <f>4404900-2131000</f>
        <v>2273900</v>
      </c>
      <c r="F109" s="76">
        <v>2164723.91</v>
      </c>
      <c r="G109" s="66">
        <f t="shared" si="5"/>
        <v>95.1987294955803</v>
      </c>
      <c r="H109" s="149"/>
      <c r="I109" s="30"/>
      <c r="J109" s="35"/>
      <c r="K109" s="35"/>
      <c r="L109" s="151"/>
      <c r="M109" s="35"/>
    </row>
    <row r="110" spans="1:13" ht="15.75">
      <c r="A110" s="94"/>
      <c r="B110" s="129"/>
      <c r="C110" s="74"/>
      <c r="D110" s="75" t="s">
        <v>20</v>
      </c>
      <c r="E110" s="76">
        <v>2200200</v>
      </c>
      <c r="F110" s="76">
        <v>2187548.44</v>
      </c>
      <c r="G110" s="66">
        <f t="shared" si="5"/>
        <v>99.42498136533042</v>
      </c>
      <c r="H110" s="149"/>
      <c r="I110" s="30"/>
      <c r="J110" s="35"/>
      <c r="K110" s="35"/>
      <c r="L110" s="151"/>
      <c r="M110" s="35"/>
    </row>
    <row r="111" spans="1:12" ht="15.75">
      <c r="A111" s="94"/>
      <c r="B111" s="134"/>
      <c r="C111" s="96"/>
      <c r="D111" s="75" t="s">
        <v>22</v>
      </c>
      <c r="E111" s="76">
        <v>0</v>
      </c>
      <c r="F111" s="76">
        <v>0</v>
      </c>
      <c r="G111" s="66">
        <v>0</v>
      </c>
      <c r="H111" s="154"/>
      <c r="I111" s="30"/>
      <c r="J111" s="2"/>
      <c r="K111" s="2"/>
      <c r="L111" s="151"/>
    </row>
    <row r="112" spans="1:9" ht="15.75" customHeight="1">
      <c r="A112" s="68" t="s">
        <v>43</v>
      </c>
      <c r="B112" s="129" t="s">
        <v>130</v>
      </c>
      <c r="C112" s="74"/>
      <c r="D112" s="92" t="s">
        <v>21</v>
      </c>
      <c r="E112" s="93">
        <f>SUM(E113:E116)</f>
        <v>16543582.3</v>
      </c>
      <c r="F112" s="93">
        <f>SUM(F113:F116)</f>
        <v>16318706.8</v>
      </c>
      <c r="G112" s="65">
        <f t="shared" si="5"/>
        <v>98.64070854835352</v>
      </c>
      <c r="H112" s="131"/>
      <c r="I112" s="50"/>
    </row>
    <row r="113" spans="1:9" ht="15.75">
      <c r="A113" s="94"/>
      <c r="B113" s="129"/>
      <c r="C113" s="74"/>
      <c r="D113" s="75" t="s">
        <v>18</v>
      </c>
      <c r="E113" s="76">
        <v>16543582.3</v>
      </c>
      <c r="F113" s="76">
        <v>16318706.8</v>
      </c>
      <c r="G113" s="66">
        <f t="shared" si="5"/>
        <v>98.64070854835352</v>
      </c>
      <c r="H113" s="132"/>
      <c r="I113" s="50"/>
    </row>
    <row r="114" spans="1:9" ht="15.75">
      <c r="A114" s="94"/>
      <c r="B114" s="129"/>
      <c r="C114" s="74"/>
      <c r="D114" s="75" t="s">
        <v>19</v>
      </c>
      <c r="E114" s="76">
        <v>0</v>
      </c>
      <c r="F114" s="76">
        <v>0</v>
      </c>
      <c r="G114" s="66">
        <v>0</v>
      </c>
      <c r="H114" s="132"/>
      <c r="I114" s="50"/>
    </row>
    <row r="115" spans="1:9" ht="15.75">
      <c r="A115" s="94"/>
      <c r="B115" s="129"/>
      <c r="C115" s="74"/>
      <c r="D115" s="75" t="s">
        <v>20</v>
      </c>
      <c r="E115" s="76">
        <v>0</v>
      </c>
      <c r="F115" s="76">
        <v>0</v>
      </c>
      <c r="G115" s="66">
        <v>0</v>
      </c>
      <c r="H115" s="132"/>
      <c r="I115" s="50"/>
    </row>
    <row r="116" spans="1:9" ht="15.75">
      <c r="A116" s="95"/>
      <c r="B116" s="129"/>
      <c r="C116" s="74"/>
      <c r="D116" s="69" t="s">
        <v>22</v>
      </c>
      <c r="E116" s="76">
        <v>0</v>
      </c>
      <c r="F116" s="76">
        <v>0</v>
      </c>
      <c r="G116" s="84">
        <v>0</v>
      </c>
      <c r="H116" s="147"/>
      <c r="I116" s="50"/>
    </row>
    <row r="117" spans="1:9" ht="15.75" customHeight="1">
      <c r="A117" s="68" t="s">
        <v>44</v>
      </c>
      <c r="B117" s="128" t="s">
        <v>131</v>
      </c>
      <c r="C117" s="69"/>
      <c r="D117" s="70" t="s">
        <v>21</v>
      </c>
      <c r="E117" s="71">
        <f>SUM(E118:E121)</f>
        <v>7846698.05</v>
      </c>
      <c r="F117" s="71">
        <f>SUM(F118:F121)</f>
        <v>7844078.8</v>
      </c>
      <c r="G117" s="72">
        <f>F117/E117*100</f>
        <v>99.96661971719429</v>
      </c>
      <c r="H117" s="131"/>
      <c r="I117" s="39"/>
    </row>
    <row r="118" spans="1:9" ht="15.75">
      <c r="A118" s="94"/>
      <c r="B118" s="129"/>
      <c r="C118" s="74"/>
      <c r="D118" s="75" t="s">
        <v>18</v>
      </c>
      <c r="E118" s="76">
        <v>7846698.05</v>
      </c>
      <c r="F118" s="76">
        <v>7844078.8</v>
      </c>
      <c r="G118" s="66">
        <f>F118/E118*100</f>
        <v>99.96661971719429</v>
      </c>
      <c r="H118" s="132"/>
      <c r="I118" s="39"/>
    </row>
    <row r="119" spans="1:9" ht="15.75">
      <c r="A119" s="94"/>
      <c r="B119" s="129"/>
      <c r="C119" s="74"/>
      <c r="D119" s="75" t="s">
        <v>19</v>
      </c>
      <c r="E119" s="76">
        <v>0</v>
      </c>
      <c r="F119" s="76">
        <v>0</v>
      </c>
      <c r="G119" s="66">
        <v>0</v>
      </c>
      <c r="H119" s="132"/>
      <c r="I119" s="39"/>
    </row>
    <row r="120" spans="1:9" ht="15.75">
      <c r="A120" s="94"/>
      <c r="B120" s="129"/>
      <c r="C120" s="74"/>
      <c r="D120" s="75" t="s">
        <v>20</v>
      </c>
      <c r="E120" s="76">
        <v>0</v>
      </c>
      <c r="F120" s="76">
        <v>0</v>
      </c>
      <c r="G120" s="66">
        <v>0</v>
      </c>
      <c r="H120" s="132"/>
      <c r="I120" s="39"/>
    </row>
    <row r="121" spans="1:9" ht="15.75">
      <c r="A121" s="95"/>
      <c r="B121" s="134"/>
      <c r="C121" s="96"/>
      <c r="D121" s="75" t="s">
        <v>22</v>
      </c>
      <c r="E121" s="83"/>
      <c r="F121" s="83"/>
      <c r="G121" s="66">
        <v>0</v>
      </c>
      <c r="H121" s="147"/>
      <c r="I121" s="39"/>
    </row>
    <row r="122" spans="1:9" ht="24" customHeight="1">
      <c r="A122" s="68" t="s">
        <v>45</v>
      </c>
      <c r="B122" s="128" t="s">
        <v>132</v>
      </c>
      <c r="C122" s="69"/>
      <c r="D122" s="70" t="s">
        <v>21</v>
      </c>
      <c r="E122" s="71">
        <f>SUM(E123:E126)</f>
        <v>8050035.49</v>
      </c>
      <c r="F122" s="71">
        <f>SUM(F123:F126)</f>
        <v>8006637.72</v>
      </c>
      <c r="G122" s="72">
        <f>F122/E122*100</f>
        <v>99.46089964381014</v>
      </c>
      <c r="H122" s="159"/>
      <c r="I122" s="39"/>
    </row>
    <row r="123" spans="1:9" ht="18.75" customHeight="1">
      <c r="A123" s="94"/>
      <c r="B123" s="129"/>
      <c r="C123" s="74"/>
      <c r="D123" s="75" t="s">
        <v>18</v>
      </c>
      <c r="E123" s="76">
        <v>8050035.49</v>
      </c>
      <c r="F123" s="76">
        <v>8006637.72</v>
      </c>
      <c r="G123" s="66">
        <f>F123/E123*100</f>
        <v>99.46089964381014</v>
      </c>
      <c r="H123" s="159"/>
      <c r="I123" s="39"/>
    </row>
    <row r="124" spans="1:9" ht="18.75" customHeight="1">
      <c r="A124" s="94"/>
      <c r="B124" s="129"/>
      <c r="C124" s="74"/>
      <c r="D124" s="75" t="s">
        <v>19</v>
      </c>
      <c r="E124" s="76">
        <v>0</v>
      </c>
      <c r="F124" s="76">
        <v>0</v>
      </c>
      <c r="G124" s="66">
        <v>0</v>
      </c>
      <c r="H124" s="159"/>
      <c r="I124" s="39"/>
    </row>
    <row r="125" spans="1:9" ht="18.75" customHeight="1">
      <c r="A125" s="94"/>
      <c r="B125" s="129"/>
      <c r="C125" s="74"/>
      <c r="D125" s="75" t="s">
        <v>20</v>
      </c>
      <c r="E125" s="76">
        <v>0</v>
      </c>
      <c r="F125" s="76">
        <v>0</v>
      </c>
      <c r="G125" s="66">
        <v>0</v>
      </c>
      <c r="H125" s="159"/>
      <c r="I125" s="39"/>
    </row>
    <row r="126" spans="1:9" ht="31.5" customHeight="1" thickBot="1">
      <c r="A126" s="109"/>
      <c r="B126" s="130"/>
      <c r="C126" s="78"/>
      <c r="D126" s="79" t="s">
        <v>22</v>
      </c>
      <c r="E126" s="80">
        <v>0</v>
      </c>
      <c r="F126" s="80">
        <v>0</v>
      </c>
      <c r="G126" s="81">
        <v>0</v>
      </c>
      <c r="H126" s="160"/>
      <c r="I126" s="39"/>
    </row>
    <row r="127" spans="1:9" ht="15.75">
      <c r="A127" s="85"/>
      <c r="B127" s="85"/>
      <c r="C127" s="86"/>
      <c r="D127" s="86"/>
      <c r="E127" s="87"/>
      <c r="F127" s="87"/>
      <c r="G127" s="88"/>
      <c r="H127" s="89" t="s">
        <v>80</v>
      </c>
      <c r="I127" s="44"/>
    </row>
    <row r="128" spans="1:9" ht="15.75">
      <c r="A128" s="135" t="s">
        <v>0</v>
      </c>
      <c r="B128" s="135" t="s">
        <v>30</v>
      </c>
      <c r="C128" s="135" t="s">
        <v>89</v>
      </c>
      <c r="D128" s="136" t="s">
        <v>29</v>
      </c>
      <c r="E128" s="136"/>
      <c r="F128" s="136"/>
      <c r="G128" s="135" t="s">
        <v>91</v>
      </c>
      <c r="H128" s="135" t="s">
        <v>24</v>
      </c>
      <c r="I128" s="39"/>
    </row>
    <row r="129" spans="1:9" ht="69" customHeight="1">
      <c r="A129" s="135"/>
      <c r="B129" s="135"/>
      <c r="C129" s="135"/>
      <c r="D129" s="90" t="s">
        <v>23</v>
      </c>
      <c r="E129" s="90" t="s">
        <v>90</v>
      </c>
      <c r="F129" s="90" t="s">
        <v>106</v>
      </c>
      <c r="G129" s="135"/>
      <c r="H129" s="135"/>
      <c r="I129" s="39"/>
    </row>
    <row r="130" spans="1:9" ht="16.5" thickBot="1">
      <c r="A130" s="91" t="s">
        <v>1</v>
      </c>
      <c r="B130" s="91" t="s">
        <v>2</v>
      </c>
      <c r="C130" s="91" t="s">
        <v>3</v>
      </c>
      <c r="D130" s="91" t="s">
        <v>4</v>
      </c>
      <c r="E130" s="91" t="s">
        <v>5</v>
      </c>
      <c r="F130" s="91" t="s">
        <v>6</v>
      </c>
      <c r="G130" s="91" t="s">
        <v>7</v>
      </c>
      <c r="H130" s="111" t="s">
        <v>8</v>
      </c>
      <c r="I130" s="42"/>
    </row>
    <row r="131" spans="1:9" ht="15.75">
      <c r="A131" s="112" t="s">
        <v>46</v>
      </c>
      <c r="B131" s="171" t="s">
        <v>133</v>
      </c>
      <c r="C131" s="113"/>
      <c r="D131" s="97" t="s">
        <v>21</v>
      </c>
      <c r="E131" s="98">
        <f>SUM(E132:E135)</f>
        <v>28277365.49</v>
      </c>
      <c r="F131" s="98">
        <f>SUM(F132:F135)</f>
        <v>27985460.39</v>
      </c>
      <c r="G131" s="99">
        <f>F131/E131*100</f>
        <v>98.96770758187064</v>
      </c>
      <c r="H131" s="155"/>
      <c r="I131" s="33"/>
    </row>
    <row r="132" spans="1:9" ht="15.75">
      <c r="A132" s="94"/>
      <c r="B132" s="129"/>
      <c r="C132" s="74"/>
      <c r="D132" s="75" t="s">
        <v>18</v>
      </c>
      <c r="E132" s="76">
        <v>28277365.49</v>
      </c>
      <c r="F132" s="76">
        <v>27985460.39</v>
      </c>
      <c r="G132" s="66">
        <f>F132/E132*100</f>
        <v>98.96770758187064</v>
      </c>
      <c r="H132" s="156"/>
      <c r="I132" s="33"/>
    </row>
    <row r="133" spans="1:11" ht="15.75">
      <c r="A133" s="94"/>
      <c r="B133" s="129"/>
      <c r="C133" s="74"/>
      <c r="D133" s="75" t="s">
        <v>19</v>
      </c>
      <c r="E133" s="76">
        <v>0</v>
      </c>
      <c r="F133" s="76">
        <v>0</v>
      </c>
      <c r="G133" s="66">
        <v>0</v>
      </c>
      <c r="H133" s="156"/>
      <c r="I133" s="33"/>
      <c r="K133" s="11"/>
    </row>
    <row r="134" spans="1:11" ht="15.75">
      <c r="A134" s="94"/>
      <c r="B134" s="129"/>
      <c r="C134" s="74"/>
      <c r="D134" s="75" t="s">
        <v>20</v>
      </c>
      <c r="E134" s="76">
        <v>0</v>
      </c>
      <c r="F134" s="76">
        <v>0</v>
      </c>
      <c r="G134" s="66">
        <v>0</v>
      </c>
      <c r="H134" s="156"/>
      <c r="I134" s="33"/>
      <c r="K134" s="10"/>
    </row>
    <row r="135" spans="1:9" ht="15.75">
      <c r="A135" s="95"/>
      <c r="B135" s="129"/>
      <c r="C135" s="74"/>
      <c r="D135" s="69" t="s">
        <v>22</v>
      </c>
      <c r="E135" s="76">
        <v>0</v>
      </c>
      <c r="F135" s="76">
        <v>0</v>
      </c>
      <c r="G135" s="84">
        <v>0</v>
      </c>
      <c r="H135" s="215"/>
      <c r="I135" s="33"/>
    </row>
    <row r="136" spans="1:9" ht="20.25" customHeight="1">
      <c r="A136" s="68" t="s">
        <v>47</v>
      </c>
      <c r="B136" s="128" t="s">
        <v>134</v>
      </c>
      <c r="C136" s="69"/>
      <c r="D136" s="70" t="s">
        <v>21</v>
      </c>
      <c r="E136" s="71">
        <f>SUM(E137:E140)</f>
        <v>33757281.1</v>
      </c>
      <c r="F136" s="71">
        <f>SUM(F137:F140)</f>
        <v>33024729.92</v>
      </c>
      <c r="G136" s="72">
        <f>F136/E136*100</f>
        <v>97.82994614456672</v>
      </c>
      <c r="H136" s="148"/>
      <c r="I136" s="30"/>
    </row>
    <row r="137" spans="1:9" ht="21.75" customHeight="1">
      <c r="A137" s="94"/>
      <c r="B137" s="129"/>
      <c r="C137" s="74"/>
      <c r="D137" s="75" t="s">
        <v>18</v>
      </c>
      <c r="E137" s="76">
        <v>33757281.1</v>
      </c>
      <c r="F137" s="76">
        <v>33024729.92</v>
      </c>
      <c r="G137" s="66">
        <f>F137/E137*100</f>
        <v>97.82994614456672</v>
      </c>
      <c r="H137" s="149"/>
      <c r="I137" s="30"/>
    </row>
    <row r="138" spans="1:9" ht="21.75" customHeight="1">
      <c r="A138" s="94"/>
      <c r="B138" s="129"/>
      <c r="C138" s="74"/>
      <c r="D138" s="75" t="s">
        <v>19</v>
      </c>
      <c r="E138" s="76">
        <v>0</v>
      </c>
      <c r="F138" s="76">
        <v>0</v>
      </c>
      <c r="G138" s="66">
        <v>0</v>
      </c>
      <c r="H138" s="149"/>
      <c r="I138" s="30"/>
    </row>
    <row r="139" spans="1:9" ht="21.75" customHeight="1">
      <c r="A139" s="94"/>
      <c r="B139" s="129"/>
      <c r="C139" s="74"/>
      <c r="D139" s="75" t="s">
        <v>20</v>
      </c>
      <c r="E139" s="76">
        <v>0</v>
      </c>
      <c r="F139" s="76">
        <v>0</v>
      </c>
      <c r="G139" s="66">
        <v>0</v>
      </c>
      <c r="H139" s="149"/>
      <c r="I139" s="30"/>
    </row>
    <row r="140" spans="1:9" ht="23.25" customHeight="1">
      <c r="A140" s="95"/>
      <c r="B140" s="134"/>
      <c r="C140" s="96"/>
      <c r="D140" s="75" t="s">
        <v>22</v>
      </c>
      <c r="E140" s="76">
        <v>0</v>
      </c>
      <c r="F140" s="76">
        <v>0</v>
      </c>
      <c r="G140" s="66">
        <v>0</v>
      </c>
      <c r="H140" s="154"/>
      <c r="I140" s="30"/>
    </row>
    <row r="141" spans="1:9" ht="27" customHeight="1">
      <c r="A141" s="68" t="s">
        <v>48</v>
      </c>
      <c r="B141" s="128" t="s">
        <v>135</v>
      </c>
      <c r="C141" s="69"/>
      <c r="D141" s="70" t="s">
        <v>21</v>
      </c>
      <c r="E141" s="71">
        <f>SUM(E142:E145)</f>
        <v>21899259.77</v>
      </c>
      <c r="F141" s="71">
        <f>SUM(F142:F145)</f>
        <v>21849275.61</v>
      </c>
      <c r="G141" s="72">
        <f>F141/E141*100</f>
        <v>99.77175411166877</v>
      </c>
      <c r="H141" s="148"/>
      <c r="I141" s="30"/>
    </row>
    <row r="142" spans="1:9" ht="25.5" customHeight="1">
      <c r="A142" s="73"/>
      <c r="B142" s="129"/>
      <c r="C142" s="74"/>
      <c r="D142" s="75" t="s">
        <v>18</v>
      </c>
      <c r="E142" s="76">
        <v>21899259.77</v>
      </c>
      <c r="F142" s="76">
        <v>21849275.61</v>
      </c>
      <c r="G142" s="66">
        <f>F142/E142*100</f>
        <v>99.77175411166877</v>
      </c>
      <c r="H142" s="149"/>
      <c r="I142" s="30"/>
    </row>
    <row r="143" spans="1:9" ht="22.5" customHeight="1">
      <c r="A143" s="73"/>
      <c r="B143" s="129"/>
      <c r="C143" s="74"/>
      <c r="D143" s="75" t="s">
        <v>19</v>
      </c>
      <c r="E143" s="76">
        <v>0</v>
      </c>
      <c r="F143" s="76">
        <v>0</v>
      </c>
      <c r="G143" s="66">
        <v>0</v>
      </c>
      <c r="H143" s="149"/>
      <c r="I143" s="30"/>
    </row>
    <row r="144" spans="1:9" ht="21.75" customHeight="1">
      <c r="A144" s="73"/>
      <c r="B144" s="129"/>
      <c r="C144" s="74"/>
      <c r="D144" s="75" t="s">
        <v>20</v>
      </c>
      <c r="E144" s="76">
        <v>0</v>
      </c>
      <c r="F144" s="76">
        <v>0</v>
      </c>
      <c r="G144" s="66">
        <v>0</v>
      </c>
      <c r="H144" s="149"/>
      <c r="I144" s="30"/>
    </row>
    <row r="145" spans="1:9" ht="26.25" customHeight="1">
      <c r="A145" s="82"/>
      <c r="B145" s="134"/>
      <c r="C145" s="96"/>
      <c r="D145" s="75" t="s">
        <v>22</v>
      </c>
      <c r="E145" s="76">
        <v>0</v>
      </c>
      <c r="F145" s="76">
        <v>0</v>
      </c>
      <c r="G145" s="66">
        <v>0</v>
      </c>
      <c r="H145" s="154"/>
      <c r="I145" s="30"/>
    </row>
    <row r="146" spans="1:9" ht="22.5" customHeight="1">
      <c r="A146" s="68" t="s">
        <v>98</v>
      </c>
      <c r="B146" s="128" t="s">
        <v>136</v>
      </c>
      <c r="C146" s="69"/>
      <c r="D146" s="70" t="s">
        <v>21</v>
      </c>
      <c r="E146" s="71">
        <f>SUM(E147:E150)</f>
        <v>1136067.48</v>
      </c>
      <c r="F146" s="71">
        <f>SUM(F147:F150)</f>
        <v>883599.68</v>
      </c>
      <c r="G146" s="72">
        <f>F146/E146*100</f>
        <v>77.77704190599664</v>
      </c>
      <c r="H146" s="131" t="s">
        <v>144</v>
      </c>
      <c r="I146" s="39"/>
    </row>
    <row r="147" spans="1:9" ht="23.25" customHeight="1">
      <c r="A147" s="73"/>
      <c r="B147" s="129"/>
      <c r="C147" s="74"/>
      <c r="D147" s="75" t="s">
        <v>18</v>
      </c>
      <c r="E147" s="76">
        <v>1136067.48</v>
      </c>
      <c r="F147" s="76">
        <v>883599.68</v>
      </c>
      <c r="G147" s="66">
        <f>F147/E147*100</f>
        <v>77.77704190599664</v>
      </c>
      <c r="H147" s="132"/>
      <c r="I147" s="39"/>
    </row>
    <row r="148" spans="1:9" ht="24" customHeight="1">
      <c r="A148" s="73"/>
      <c r="B148" s="129"/>
      <c r="C148" s="74"/>
      <c r="D148" s="75" t="s">
        <v>19</v>
      </c>
      <c r="E148" s="76">
        <v>0</v>
      </c>
      <c r="F148" s="76">
        <v>0</v>
      </c>
      <c r="G148" s="66">
        <v>0</v>
      </c>
      <c r="H148" s="132"/>
      <c r="I148" s="39"/>
    </row>
    <row r="149" spans="1:9" ht="24.75" customHeight="1">
      <c r="A149" s="73"/>
      <c r="B149" s="129"/>
      <c r="C149" s="74"/>
      <c r="D149" s="75" t="s">
        <v>20</v>
      </c>
      <c r="E149" s="76">
        <v>0</v>
      </c>
      <c r="F149" s="76">
        <v>0</v>
      </c>
      <c r="G149" s="66">
        <v>0</v>
      </c>
      <c r="H149" s="132"/>
      <c r="I149" s="39"/>
    </row>
    <row r="150" spans="1:9" ht="30" customHeight="1" thickBot="1">
      <c r="A150" s="77"/>
      <c r="B150" s="130"/>
      <c r="C150" s="78"/>
      <c r="D150" s="79" t="s">
        <v>22</v>
      </c>
      <c r="E150" s="80">
        <v>0</v>
      </c>
      <c r="F150" s="80">
        <v>0</v>
      </c>
      <c r="G150" s="81">
        <v>0</v>
      </c>
      <c r="H150" s="133"/>
      <c r="I150" s="39"/>
    </row>
    <row r="151" spans="1:9" ht="15.75">
      <c r="A151" s="25"/>
      <c r="B151" s="25"/>
      <c r="C151" s="26"/>
      <c r="D151" s="26"/>
      <c r="E151" s="60"/>
      <c r="F151" s="60"/>
      <c r="G151" s="61"/>
      <c r="H151" s="62" t="s">
        <v>81</v>
      </c>
      <c r="I151" s="44"/>
    </row>
    <row r="152" spans="1:9" ht="20.25" customHeight="1">
      <c r="A152" s="170" t="s">
        <v>0</v>
      </c>
      <c r="B152" s="170" t="s">
        <v>30</v>
      </c>
      <c r="C152" s="170" t="s">
        <v>89</v>
      </c>
      <c r="D152" s="181" t="s">
        <v>29</v>
      </c>
      <c r="E152" s="181"/>
      <c r="F152" s="181"/>
      <c r="G152" s="170" t="s">
        <v>91</v>
      </c>
      <c r="H152" s="170" t="s">
        <v>24</v>
      </c>
      <c r="I152" s="39"/>
    </row>
    <row r="153" spans="1:9" ht="57" customHeight="1">
      <c r="A153" s="170"/>
      <c r="B153" s="170"/>
      <c r="C153" s="170"/>
      <c r="D153" s="52" t="s">
        <v>23</v>
      </c>
      <c r="E153" s="52" t="s">
        <v>90</v>
      </c>
      <c r="F153" s="52" t="s">
        <v>106</v>
      </c>
      <c r="G153" s="170"/>
      <c r="H153" s="170"/>
      <c r="I153" s="39"/>
    </row>
    <row r="154" spans="1:9" ht="16.5" thickBot="1">
      <c r="A154" s="21" t="s">
        <v>1</v>
      </c>
      <c r="B154" s="21" t="s">
        <v>2</v>
      </c>
      <c r="C154" s="21" t="s">
        <v>3</v>
      </c>
      <c r="D154" s="21" t="s">
        <v>4</v>
      </c>
      <c r="E154" s="21" t="s">
        <v>5</v>
      </c>
      <c r="F154" s="21" t="s">
        <v>6</v>
      </c>
      <c r="G154" s="21" t="s">
        <v>7</v>
      </c>
      <c r="H154" s="21" t="s">
        <v>8</v>
      </c>
      <c r="I154" s="42"/>
    </row>
    <row r="155" spans="1:9" ht="15.75">
      <c r="A155" s="182" t="s">
        <v>7</v>
      </c>
      <c r="B155" s="172" t="s">
        <v>99</v>
      </c>
      <c r="C155" s="137" t="s">
        <v>10</v>
      </c>
      <c r="D155" s="97" t="s">
        <v>21</v>
      </c>
      <c r="E155" s="98">
        <f>SUM(E156:E159)</f>
        <v>187653833.10999998</v>
      </c>
      <c r="F155" s="98">
        <f>SUM(F156:F159)</f>
        <v>175116615.13000003</v>
      </c>
      <c r="G155" s="99">
        <f>F155/E155*100</f>
        <v>93.31896515396474</v>
      </c>
      <c r="H155" s="155"/>
      <c r="I155" s="33"/>
    </row>
    <row r="156" spans="1:12" ht="15.75">
      <c r="A156" s="179"/>
      <c r="B156" s="173"/>
      <c r="C156" s="138"/>
      <c r="D156" s="70" t="s">
        <v>18</v>
      </c>
      <c r="E156" s="71">
        <f aca="true" t="shared" si="6" ref="E156:F159">E161+E166+E171+E180+E185+E190+E195</f>
        <v>151679920.92</v>
      </c>
      <c r="F156" s="71">
        <f t="shared" si="6"/>
        <v>140699264.39000002</v>
      </c>
      <c r="G156" s="72">
        <f>F156/E156*100</f>
        <v>92.76063933617722</v>
      </c>
      <c r="H156" s="156"/>
      <c r="I156" s="33"/>
      <c r="J156" s="53"/>
      <c r="K156" s="34"/>
      <c r="L156" s="34"/>
    </row>
    <row r="157" spans="1:12" ht="15.75">
      <c r="A157" s="179"/>
      <c r="B157" s="173"/>
      <c r="C157" s="138"/>
      <c r="D157" s="70" t="s">
        <v>19</v>
      </c>
      <c r="E157" s="71">
        <f t="shared" si="6"/>
        <v>26385042.19</v>
      </c>
      <c r="F157" s="71">
        <f t="shared" si="6"/>
        <v>24828480.74</v>
      </c>
      <c r="G157" s="72">
        <f>F157/E157*100</f>
        <v>94.1005913926871</v>
      </c>
      <c r="H157" s="156"/>
      <c r="I157" s="33"/>
      <c r="J157" s="35"/>
      <c r="K157" s="35"/>
      <c r="L157" s="34"/>
    </row>
    <row r="158" spans="1:12" ht="27" customHeight="1">
      <c r="A158" s="179"/>
      <c r="B158" s="173"/>
      <c r="C158" s="138"/>
      <c r="D158" s="70" t="s">
        <v>20</v>
      </c>
      <c r="E158" s="71">
        <f t="shared" si="6"/>
        <v>9588870</v>
      </c>
      <c r="F158" s="71">
        <f t="shared" si="6"/>
        <v>9588870</v>
      </c>
      <c r="G158" s="72">
        <f>F158/E158*100</f>
        <v>100</v>
      </c>
      <c r="H158" s="156"/>
      <c r="I158" s="33"/>
      <c r="J158" s="34"/>
      <c r="K158" s="35"/>
      <c r="L158" s="34"/>
    </row>
    <row r="159" spans="1:12" ht="22.5" customHeight="1">
      <c r="A159" s="183"/>
      <c r="B159" s="199"/>
      <c r="C159" s="142"/>
      <c r="D159" s="70" t="s">
        <v>22</v>
      </c>
      <c r="E159" s="71">
        <f t="shared" si="6"/>
        <v>0</v>
      </c>
      <c r="F159" s="71">
        <f t="shared" si="6"/>
        <v>0</v>
      </c>
      <c r="G159" s="72">
        <v>0</v>
      </c>
      <c r="H159" s="156"/>
      <c r="I159" s="33"/>
      <c r="J159" s="152"/>
      <c r="K159" s="152"/>
      <c r="L159" s="34"/>
    </row>
    <row r="160" spans="1:12" ht="27.75" customHeight="1">
      <c r="A160" s="94" t="s">
        <v>62</v>
      </c>
      <c r="B160" s="129" t="s">
        <v>148</v>
      </c>
      <c r="C160" s="74"/>
      <c r="D160" s="108" t="s">
        <v>21</v>
      </c>
      <c r="E160" s="93">
        <f>SUM(E161:E164)</f>
        <v>55869260.29000001</v>
      </c>
      <c r="F160" s="93">
        <f>SUM(F161:F164)</f>
        <v>54043149.57</v>
      </c>
      <c r="G160" s="65">
        <f>F160/E160*100</f>
        <v>96.73145713667725</v>
      </c>
      <c r="H160" s="131"/>
      <c r="I160" s="39"/>
      <c r="J160" s="152"/>
      <c r="K160" s="152"/>
      <c r="L160" s="54"/>
    </row>
    <row r="161" spans="1:12" ht="29.25" customHeight="1">
      <c r="A161" s="94"/>
      <c r="B161" s="129"/>
      <c r="C161" s="74"/>
      <c r="D161" s="75" t="s">
        <v>18</v>
      </c>
      <c r="E161" s="76">
        <v>34049497.1</v>
      </c>
      <c r="F161" s="76">
        <v>33696814.03</v>
      </c>
      <c r="G161" s="66">
        <f>F161/E161*100</f>
        <v>98.96420476060423</v>
      </c>
      <c r="H161" s="132"/>
      <c r="I161" s="39"/>
      <c r="J161" s="53"/>
      <c r="K161" s="53"/>
      <c r="L161" s="54"/>
    </row>
    <row r="162" spans="1:12" ht="23.25" customHeight="1">
      <c r="A162" s="94"/>
      <c r="B162" s="129"/>
      <c r="C162" s="74"/>
      <c r="D162" s="75" t="s">
        <v>19</v>
      </c>
      <c r="E162" s="76">
        <v>21819763.19</v>
      </c>
      <c r="F162" s="76">
        <v>20346335.54</v>
      </c>
      <c r="G162" s="66">
        <f>F162/E162*100</f>
        <v>93.24727937159614</v>
      </c>
      <c r="H162" s="132"/>
      <c r="I162" s="39"/>
      <c r="J162" s="55"/>
      <c r="K162" s="55"/>
      <c r="L162" s="34"/>
    </row>
    <row r="163" spans="1:12" ht="15.75">
      <c r="A163" s="94"/>
      <c r="B163" s="129"/>
      <c r="C163" s="74"/>
      <c r="D163" s="75" t="s">
        <v>20</v>
      </c>
      <c r="E163" s="76">
        <v>0</v>
      </c>
      <c r="F163" s="76">
        <v>0</v>
      </c>
      <c r="G163" s="66">
        <v>0</v>
      </c>
      <c r="H163" s="132"/>
      <c r="I163" s="39"/>
      <c r="J163" s="34"/>
      <c r="K163" s="34"/>
      <c r="L163" s="34"/>
    </row>
    <row r="164" spans="1:12" ht="16.5" customHeight="1">
      <c r="A164" s="94"/>
      <c r="B164" s="134"/>
      <c r="C164" s="96"/>
      <c r="D164" s="75" t="s">
        <v>22</v>
      </c>
      <c r="E164" s="76">
        <v>0</v>
      </c>
      <c r="F164" s="76">
        <v>0</v>
      </c>
      <c r="G164" s="66">
        <v>0</v>
      </c>
      <c r="H164" s="147"/>
      <c r="I164" s="39"/>
      <c r="J164" s="152"/>
      <c r="K164" s="152"/>
      <c r="L164" s="56"/>
    </row>
    <row r="165" spans="1:12" ht="18.75" customHeight="1">
      <c r="A165" s="68" t="s">
        <v>63</v>
      </c>
      <c r="B165" s="129" t="s">
        <v>147</v>
      </c>
      <c r="C165" s="74"/>
      <c r="D165" s="108" t="s">
        <v>21</v>
      </c>
      <c r="E165" s="93">
        <f>SUM(E166:E169)</f>
        <v>1470000</v>
      </c>
      <c r="F165" s="93">
        <f>SUM(F166:F169)</f>
        <v>1470000</v>
      </c>
      <c r="G165" s="65">
        <f>F165/E165*100</f>
        <v>100</v>
      </c>
      <c r="H165" s="131"/>
      <c r="I165" s="39"/>
      <c r="J165" s="152"/>
      <c r="K165" s="152"/>
      <c r="L165" s="34"/>
    </row>
    <row r="166" spans="1:9" ht="19.5" customHeight="1">
      <c r="A166" s="94"/>
      <c r="B166" s="129"/>
      <c r="C166" s="74"/>
      <c r="D166" s="75" t="s">
        <v>18</v>
      </c>
      <c r="E166" s="76">
        <v>1470000</v>
      </c>
      <c r="F166" s="76">
        <v>1470000</v>
      </c>
      <c r="G166" s="66">
        <v>0</v>
      </c>
      <c r="H166" s="132"/>
      <c r="I166" s="39"/>
    </row>
    <row r="167" spans="1:9" ht="21.75" customHeight="1">
      <c r="A167" s="94"/>
      <c r="B167" s="129"/>
      <c r="C167" s="74"/>
      <c r="D167" s="75" t="s">
        <v>19</v>
      </c>
      <c r="E167" s="76">
        <v>0</v>
      </c>
      <c r="F167" s="76">
        <v>0</v>
      </c>
      <c r="G167" s="66">
        <v>0</v>
      </c>
      <c r="H167" s="132"/>
      <c r="I167" s="39"/>
    </row>
    <row r="168" spans="1:9" ht="16.5" customHeight="1">
      <c r="A168" s="94"/>
      <c r="B168" s="129"/>
      <c r="C168" s="74"/>
      <c r="D168" s="75" t="s">
        <v>20</v>
      </c>
      <c r="E168" s="76">
        <v>0</v>
      </c>
      <c r="F168" s="76">
        <v>0</v>
      </c>
      <c r="G168" s="66">
        <v>0</v>
      </c>
      <c r="H168" s="132"/>
      <c r="I168" s="39"/>
    </row>
    <row r="169" spans="1:9" ht="18.75" customHeight="1">
      <c r="A169" s="95"/>
      <c r="B169" s="129"/>
      <c r="C169" s="74"/>
      <c r="D169" s="69" t="s">
        <v>22</v>
      </c>
      <c r="E169" s="83">
        <v>0</v>
      </c>
      <c r="F169" s="76">
        <v>0</v>
      </c>
      <c r="G169" s="84">
        <v>0</v>
      </c>
      <c r="H169" s="147"/>
      <c r="I169" s="39"/>
    </row>
    <row r="170" spans="1:9" ht="27" customHeight="1">
      <c r="A170" s="68" t="s">
        <v>64</v>
      </c>
      <c r="B170" s="128" t="s">
        <v>146</v>
      </c>
      <c r="C170" s="69"/>
      <c r="D170" s="70" t="s">
        <v>21</v>
      </c>
      <c r="E170" s="71">
        <f>SUM(E171:E174)</f>
        <v>56736818.81</v>
      </c>
      <c r="F170" s="71">
        <f>SUM(F171:F174)</f>
        <v>50964975.62</v>
      </c>
      <c r="G170" s="116">
        <f>F170/E170*100</f>
        <v>89.8269883453834</v>
      </c>
      <c r="H170" s="140" t="s">
        <v>152</v>
      </c>
      <c r="I170" s="47"/>
    </row>
    <row r="171" spans="1:9" ht="27" customHeight="1">
      <c r="A171" s="94"/>
      <c r="B171" s="129"/>
      <c r="C171" s="74"/>
      <c r="D171" s="75" t="s">
        <v>18</v>
      </c>
      <c r="E171" s="76">
        <v>56736818.81</v>
      </c>
      <c r="F171" s="76">
        <v>50964975.62</v>
      </c>
      <c r="G171" s="23">
        <f>F171/E171*100</f>
        <v>89.8269883453834</v>
      </c>
      <c r="H171" s="140"/>
      <c r="I171" s="47"/>
    </row>
    <row r="172" spans="1:9" ht="27" customHeight="1">
      <c r="A172" s="94"/>
      <c r="B172" s="129"/>
      <c r="C172" s="74"/>
      <c r="D172" s="75" t="s">
        <v>19</v>
      </c>
      <c r="E172" s="76">
        <v>0</v>
      </c>
      <c r="F172" s="76">
        <v>0</v>
      </c>
      <c r="G172" s="23">
        <v>0</v>
      </c>
      <c r="H172" s="140"/>
      <c r="I172" s="47"/>
    </row>
    <row r="173" spans="1:9" ht="27" customHeight="1">
      <c r="A173" s="94"/>
      <c r="B173" s="129"/>
      <c r="C173" s="74"/>
      <c r="D173" s="75" t="s">
        <v>20</v>
      </c>
      <c r="E173" s="76">
        <v>0</v>
      </c>
      <c r="F173" s="76">
        <v>0</v>
      </c>
      <c r="G173" s="23">
        <v>0</v>
      </c>
      <c r="H173" s="140"/>
      <c r="I173" s="47"/>
    </row>
    <row r="174" spans="1:9" ht="21" customHeight="1" thickBot="1">
      <c r="A174" s="109"/>
      <c r="B174" s="130"/>
      <c r="C174" s="78"/>
      <c r="D174" s="79" t="s">
        <v>22</v>
      </c>
      <c r="E174" s="80">
        <v>0</v>
      </c>
      <c r="F174" s="80">
        <v>0</v>
      </c>
      <c r="G174" s="24">
        <v>0</v>
      </c>
      <c r="H174" s="178"/>
      <c r="I174" s="47"/>
    </row>
    <row r="175" spans="1:9" ht="15.75">
      <c r="A175" s="85"/>
      <c r="B175" s="85"/>
      <c r="C175" s="86"/>
      <c r="D175" s="86"/>
      <c r="E175" s="87"/>
      <c r="F175" s="87"/>
      <c r="G175" s="88"/>
      <c r="H175" s="89" t="s">
        <v>82</v>
      </c>
      <c r="I175" s="44"/>
    </row>
    <row r="176" spans="1:9" ht="26.25" customHeight="1">
      <c r="A176" s="135" t="s">
        <v>0</v>
      </c>
      <c r="B176" s="135" t="s">
        <v>30</v>
      </c>
      <c r="C176" s="135" t="s">
        <v>89</v>
      </c>
      <c r="D176" s="136" t="s">
        <v>29</v>
      </c>
      <c r="E176" s="136"/>
      <c r="F176" s="136"/>
      <c r="G176" s="135" t="s">
        <v>91</v>
      </c>
      <c r="H176" s="135" t="s">
        <v>24</v>
      </c>
      <c r="I176" s="39"/>
    </row>
    <row r="177" spans="1:9" ht="51.75" customHeight="1">
      <c r="A177" s="135"/>
      <c r="B177" s="135"/>
      <c r="C177" s="135"/>
      <c r="D177" s="90" t="s">
        <v>23</v>
      </c>
      <c r="E177" s="90" t="s">
        <v>90</v>
      </c>
      <c r="F177" s="90" t="s">
        <v>106</v>
      </c>
      <c r="G177" s="135"/>
      <c r="H177" s="135"/>
      <c r="I177" s="39"/>
    </row>
    <row r="178" spans="1:9" ht="16.5" thickBot="1">
      <c r="A178" s="91" t="s">
        <v>1</v>
      </c>
      <c r="B178" s="91" t="s">
        <v>2</v>
      </c>
      <c r="C178" s="91" t="s">
        <v>3</v>
      </c>
      <c r="D178" s="91" t="s">
        <v>4</v>
      </c>
      <c r="E178" s="91" t="s">
        <v>5</v>
      </c>
      <c r="F178" s="91" t="s">
        <v>6</v>
      </c>
      <c r="G178" s="91" t="s">
        <v>7</v>
      </c>
      <c r="H178" s="91" t="s">
        <v>8</v>
      </c>
      <c r="I178" s="42"/>
    </row>
    <row r="179" spans="1:9" ht="36.75" customHeight="1">
      <c r="A179" s="112" t="s">
        <v>65</v>
      </c>
      <c r="B179" s="171" t="s">
        <v>116</v>
      </c>
      <c r="C179" s="113"/>
      <c r="D179" s="123" t="s">
        <v>21</v>
      </c>
      <c r="E179" s="98">
        <f>SUM(E180:E183)</f>
        <v>48720257.32</v>
      </c>
      <c r="F179" s="98">
        <f>SUM(F180:F183)</f>
        <v>45477778.51</v>
      </c>
      <c r="G179" s="22">
        <f aca="true" t="shared" si="7" ref="G179:G185">F179/E179*100</f>
        <v>93.34470097581166</v>
      </c>
      <c r="H179" s="214" t="s">
        <v>153</v>
      </c>
      <c r="I179" s="39"/>
    </row>
    <row r="180" spans="1:11" ht="24" customHeight="1">
      <c r="A180" s="94"/>
      <c r="B180" s="129"/>
      <c r="C180" s="74"/>
      <c r="D180" s="75" t="s">
        <v>18</v>
      </c>
      <c r="E180" s="76">
        <v>35523007.32</v>
      </c>
      <c r="F180" s="76">
        <v>32298317.31</v>
      </c>
      <c r="G180" s="23">
        <f t="shared" si="7"/>
        <v>90.92224940036411</v>
      </c>
      <c r="H180" s="140"/>
      <c r="I180" s="39"/>
      <c r="J180" s="34"/>
      <c r="K180" s="56"/>
    </row>
    <row r="181" spans="1:12" ht="30" customHeight="1">
      <c r="A181" s="94"/>
      <c r="B181" s="129"/>
      <c r="C181" s="74"/>
      <c r="D181" s="75" t="s">
        <v>19</v>
      </c>
      <c r="E181" s="76">
        <f>13197250-9588870</f>
        <v>3608380</v>
      </c>
      <c r="F181" s="76">
        <v>3590591.2</v>
      </c>
      <c r="G181" s="23">
        <f t="shared" si="7"/>
        <v>99.50701422799152</v>
      </c>
      <c r="H181" s="140"/>
      <c r="I181" s="39"/>
      <c r="J181" s="34"/>
      <c r="K181" s="56"/>
      <c r="L181" s="48"/>
    </row>
    <row r="182" spans="1:12" ht="29.25" customHeight="1">
      <c r="A182" s="94"/>
      <c r="B182" s="129"/>
      <c r="C182" s="74"/>
      <c r="D182" s="75" t="s">
        <v>20</v>
      </c>
      <c r="E182" s="76">
        <v>9588870</v>
      </c>
      <c r="F182" s="76">
        <v>9588870</v>
      </c>
      <c r="G182" s="23">
        <v>0</v>
      </c>
      <c r="H182" s="140"/>
      <c r="I182" s="39"/>
      <c r="J182" s="48"/>
      <c r="K182" s="49"/>
      <c r="L182" s="49"/>
    </row>
    <row r="183" spans="1:12" ht="19.5" customHeight="1">
      <c r="A183" s="94"/>
      <c r="B183" s="134"/>
      <c r="C183" s="96"/>
      <c r="D183" s="75" t="s">
        <v>22</v>
      </c>
      <c r="E183" s="76">
        <v>0</v>
      </c>
      <c r="F183" s="76">
        <v>0</v>
      </c>
      <c r="G183" s="23">
        <v>0</v>
      </c>
      <c r="H183" s="141"/>
      <c r="I183" s="39"/>
      <c r="J183" s="152"/>
      <c r="K183" s="152"/>
      <c r="L183" s="34"/>
    </row>
    <row r="184" spans="1:11" ht="20.25" customHeight="1">
      <c r="A184" s="68" t="s">
        <v>66</v>
      </c>
      <c r="B184" s="129" t="s">
        <v>117</v>
      </c>
      <c r="C184" s="74"/>
      <c r="D184" s="121" t="s">
        <v>21</v>
      </c>
      <c r="E184" s="93">
        <f>SUM(E185:E188)</f>
        <v>1381023.41</v>
      </c>
      <c r="F184" s="93">
        <f>SUM(F185:F188)</f>
        <v>1381023.41</v>
      </c>
      <c r="G184" s="65">
        <f t="shared" si="7"/>
        <v>100</v>
      </c>
      <c r="H184" s="131"/>
      <c r="I184" s="39"/>
      <c r="J184" s="152"/>
      <c r="K184" s="152"/>
    </row>
    <row r="185" spans="1:9" ht="20.25" customHeight="1">
      <c r="A185" s="94"/>
      <c r="B185" s="129"/>
      <c r="C185" s="74"/>
      <c r="D185" s="75" t="s">
        <v>18</v>
      </c>
      <c r="E185" s="76">
        <v>1381023.41</v>
      </c>
      <c r="F185" s="76">
        <v>1381023.41</v>
      </c>
      <c r="G185" s="66">
        <f t="shared" si="7"/>
        <v>100</v>
      </c>
      <c r="H185" s="132"/>
      <c r="I185" s="39"/>
    </row>
    <row r="186" spans="1:9" ht="20.25" customHeight="1">
      <c r="A186" s="94"/>
      <c r="B186" s="129"/>
      <c r="C186" s="74"/>
      <c r="D186" s="75" t="s">
        <v>19</v>
      </c>
      <c r="E186" s="76">
        <v>0</v>
      </c>
      <c r="F186" s="76">
        <v>0</v>
      </c>
      <c r="G186" s="66">
        <v>0</v>
      </c>
      <c r="H186" s="132"/>
      <c r="I186" s="39"/>
    </row>
    <row r="187" spans="1:9" ht="20.25" customHeight="1">
      <c r="A187" s="94"/>
      <c r="B187" s="129"/>
      <c r="C187" s="74"/>
      <c r="D187" s="75" t="s">
        <v>20</v>
      </c>
      <c r="E187" s="76">
        <v>0</v>
      </c>
      <c r="F187" s="76">
        <v>0</v>
      </c>
      <c r="G187" s="66">
        <v>0</v>
      </c>
      <c r="H187" s="132"/>
      <c r="I187" s="39"/>
    </row>
    <row r="188" spans="1:9" ht="20.25" customHeight="1">
      <c r="A188" s="95"/>
      <c r="B188" s="129"/>
      <c r="C188" s="74"/>
      <c r="D188" s="69" t="s">
        <v>22</v>
      </c>
      <c r="E188" s="76">
        <v>0</v>
      </c>
      <c r="F188" s="76">
        <v>0</v>
      </c>
      <c r="G188" s="84">
        <v>0</v>
      </c>
      <c r="H188" s="147"/>
      <c r="I188" s="39"/>
    </row>
    <row r="189" spans="1:9" ht="20.25" customHeight="1">
      <c r="A189" s="68" t="s">
        <v>67</v>
      </c>
      <c r="B189" s="128" t="s">
        <v>118</v>
      </c>
      <c r="C189" s="69"/>
      <c r="D189" s="124" t="s">
        <v>21</v>
      </c>
      <c r="E189" s="71">
        <f>SUM(E190:E193)</f>
        <v>23476473.28</v>
      </c>
      <c r="F189" s="71">
        <f>SUM(F190:F193)</f>
        <v>21779688.02</v>
      </c>
      <c r="G189" s="72">
        <f>F189/E189*100</f>
        <v>92.77240137493087</v>
      </c>
      <c r="H189" s="175" t="s">
        <v>155</v>
      </c>
      <c r="I189" s="39"/>
    </row>
    <row r="190" spans="1:10" ht="20.25" customHeight="1">
      <c r="A190" s="119"/>
      <c r="B190" s="129"/>
      <c r="C190" s="74"/>
      <c r="D190" s="75" t="s">
        <v>18</v>
      </c>
      <c r="E190" s="76">
        <v>22519574.28</v>
      </c>
      <c r="F190" s="76">
        <v>20888134.02</v>
      </c>
      <c r="G190" s="66">
        <f>F190/E190*100</f>
        <v>92.75545692065364</v>
      </c>
      <c r="H190" s="176"/>
      <c r="I190" s="39"/>
      <c r="J190" s="2"/>
    </row>
    <row r="191" spans="1:10" ht="20.25" customHeight="1">
      <c r="A191" s="119"/>
      <c r="B191" s="129"/>
      <c r="C191" s="74"/>
      <c r="D191" s="75" t="s">
        <v>19</v>
      </c>
      <c r="E191" s="76">
        <v>956899</v>
      </c>
      <c r="F191" s="76">
        <v>891554</v>
      </c>
      <c r="G191" s="66">
        <f>F191/E191*100</f>
        <v>93.17117062511299</v>
      </c>
      <c r="H191" s="176"/>
      <c r="I191" s="39"/>
      <c r="J191" s="2"/>
    </row>
    <row r="192" spans="1:9" ht="20.25" customHeight="1">
      <c r="A192" s="119"/>
      <c r="B192" s="129"/>
      <c r="C192" s="74"/>
      <c r="D192" s="75" t="s">
        <v>20</v>
      </c>
      <c r="E192" s="76">
        <v>0</v>
      </c>
      <c r="F192" s="76">
        <v>0</v>
      </c>
      <c r="G192" s="66">
        <v>0</v>
      </c>
      <c r="H192" s="176"/>
      <c r="I192" s="39"/>
    </row>
    <row r="193" spans="1:9" ht="21" customHeight="1">
      <c r="A193" s="120"/>
      <c r="B193" s="134"/>
      <c r="C193" s="96"/>
      <c r="D193" s="75" t="s">
        <v>22</v>
      </c>
      <c r="E193" s="76">
        <v>0</v>
      </c>
      <c r="F193" s="76">
        <v>0</v>
      </c>
      <c r="G193" s="66">
        <v>0</v>
      </c>
      <c r="H193" s="177"/>
      <c r="I193" s="39"/>
    </row>
    <row r="194" spans="1:12" ht="18.75" customHeight="1">
      <c r="A194" s="68" t="s">
        <v>105</v>
      </c>
      <c r="B194" s="128" t="s">
        <v>119</v>
      </c>
      <c r="C194" s="69"/>
      <c r="D194" s="124" t="s">
        <v>21</v>
      </c>
      <c r="E194" s="71">
        <f>SUM(E195:E198)</f>
        <v>0</v>
      </c>
      <c r="F194" s="71">
        <f>SUM(F195:F198)</f>
        <v>0</v>
      </c>
      <c r="G194" s="72">
        <v>0</v>
      </c>
      <c r="H194" s="131" t="s">
        <v>140</v>
      </c>
      <c r="I194" s="39"/>
      <c r="K194" s="37"/>
      <c r="L194" s="37"/>
    </row>
    <row r="195" spans="1:12" ht="19.5" customHeight="1">
      <c r="A195" s="119"/>
      <c r="B195" s="129"/>
      <c r="C195" s="74"/>
      <c r="D195" s="75" t="s">
        <v>18</v>
      </c>
      <c r="E195" s="76">
        <v>0</v>
      </c>
      <c r="F195" s="76">
        <v>0</v>
      </c>
      <c r="G195" s="66">
        <v>0</v>
      </c>
      <c r="H195" s="132"/>
      <c r="I195" s="39"/>
      <c r="J195" s="34"/>
      <c r="K195" s="57"/>
      <c r="L195" s="57"/>
    </row>
    <row r="196" spans="1:12" ht="19.5" customHeight="1">
      <c r="A196" s="119"/>
      <c r="B196" s="129"/>
      <c r="C196" s="74"/>
      <c r="D196" s="75" t="s">
        <v>19</v>
      </c>
      <c r="E196" s="76">
        <v>0</v>
      </c>
      <c r="F196" s="76">
        <v>0</v>
      </c>
      <c r="G196" s="66">
        <v>0</v>
      </c>
      <c r="H196" s="132"/>
      <c r="I196" s="39"/>
      <c r="K196" s="37"/>
      <c r="L196" s="37"/>
    </row>
    <row r="197" spans="1:12" ht="14.25" customHeight="1">
      <c r="A197" s="119"/>
      <c r="B197" s="129"/>
      <c r="C197" s="74"/>
      <c r="D197" s="75" t="s">
        <v>20</v>
      </c>
      <c r="E197" s="76">
        <v>0</v>
      </c>
      <c r="F197" s="76">
        <v>0</v>
      </c>
      <c r="G197" s="66">
        <v>0</v>
      </c>
      <c r="H197" s="132"/>
      <c r="I197" s="39"/>
      <c r="K197" s="37"/>
      <c r="L197" s="37"/>
    </row>
    <row r="198" spans="1:12" ht="18.75" customHeight="1" thickBot="1">
      <c r="A198" s="122"/>
      <c r="B198" s="130"/>
      <c r="C198" s="78"/>
      <c r="D198" s="79" t="s">
        <v>22</v>
      </c>
      <c r="E198" s="80">
        <v>0</v>
      </c>
      <c r="F198" s="80">
        <v>0</v>
      </c>
      <c r="G198" s="81">
        <v>0</v>
      </c>
      <c r="H198" s="133"/>
      <c r="I198" s="39"/>
      <c r="K198" s="37"/>
      <c r="L198" s="37"/>
    </row>
    <row r="199" spans="1:9" ht="20.25" customHeight="1">
      <c r="A199" s="85"/>
      <c r="B199" s="85"/>
      <c r="C199" s="86"/>
      <c r="D199" s="86"/>
      <c r="E199" s="87"/>
      <c r="F199" s="87"/>
      <c r="G199" s="88"/>
      <c r="H199" s="89" t="s">
        <v>83</v>
      </c>
      <c r="I199" s="44"/>
    </row>
    <row r="200" spans="1:9" ht="20.25" customHeight="1">
      <c r="A200" s="135" t="s">
        <v>0</v>
      </c>
      <c r="B200" s="135" t="s">
        <v>30</v>
      </c>
      <c r="C200" s="135" t="s">
        <v>89</v>
      </c>
      <c r="D200" s="136" t="s">
        <v>29</v>
      </c>
      <c r="E200" s="136"/>
      <c r="F200" s="136"/>
      <c r="G200" s="135" t="s">
        <v>91</v>
      </c>
      <c r="H200" s="135" t="s">
        <v>24</v>
      </c>
      <c r="I200" s="39"/>
    </row>
    <row r="201" spans="1:9" ht="60.75" customHeight="1">
      <c r="A201" s="135"/>
      <c r="B201" s="135"/>
      <c r="C201" s="135"/>
      <c r="D201" s="90" t="s">
        <v>23</v>
      </c>
      <c r="E201" s="90" t="s">
        <v>90</v>
      </c>
      <c r="F201" s="90" t="s">
        <v>106</v>
      </c>
      <c r="G201" s="135"/>
      <c r="H201" s="135"/>
      <c r="I201" s="39"/>
    </row>
    <row r="202" spans="1:9" ht="20.25" customHeight="1" thickBot="1">
      <c r="A202" s="91" t="s">
        <v>1</v>
      </c>
      <c r="B202" s="91" t="s">
        <v>2</v>
      </c>
      <c r="C202" s="91" t="s">
        <v>3</v>
      </c>
      <c r="D202" s="91" t="s">
        <v>4</v>
      </c>
      <c r="E202" s="91" t="s">
        <v>5</v>
      </c>
      <c r="F202" s="91" t="s">
        <v>6</v>
      </c>
      <c r="G202" s="91" t="s">
        <v>7</v>
      </c>
      <c r="H202" s="91" t="s">
        <v>8</v>
      </c>
      <c r="I202" s="42"/>
    </row>
    <row r="203" spans="1:9" ht="15.75">
      <c r="A203" s="182" t="s">
        <v>8</v>
      </c>
      <c r="B203" s="172" t="s">
        <v>100</v>
      </c>
      <c r="C203" s="137" t="s">
        <v>10</v>
      </c>
      <c r="D203" s="123" t="s">
        <v>21</v>
      </c>
      <c r="E203" s="98">
        <f>SUM(E204:E207)</f>
        <v>199885.74</v>
      </c>
      <c r="F203" s="98">
        <f>SUM(F204:F207)</f>
        <v>199885.74</v>
      </c>
      <c r="G203" s="99">
        <f>F203/E203*100</f>
        <v>100</v>
      </c>
      <c r="H203" s="158"/>
      <c r="I203" s="39"/>
    </row>
    <row r="204" spans="1:9" ht="15.75">
      <c r="A204" s="179"/>
      <c r="B204" s="173"/>
      <c r="C204" s="138"/>
      <c r="D204" s="124" t="s">
        <v>18</v>
      </c>
      <c r="E204" s="71">
        <v>199885.74</v>
      </c>
      <c r="F204" s="71">
        <v>199885.74</v>
      </c>
      <c r="G204" s="72">
        <f>F204/E204*100</f>
        <v>100</v>
      </c>
      <c r="H204" s="132"/>
      <c r="I204" s="39"/>
    </row>
    <row r="205" spans="1:9" ht="15.75">
      <c r="A205" s="179"/>
      <c r="B205" s="173"/>
      <c r="C205" s="138"/>
      <c r="D205" s="124" t="s">
        <v>19</v>
      </c>
      <c r="E205" s="71">
        <v>0</v>
      </c>
      <c r="F205" s="71">
        <v>0</v>
      </c>
      <c r="G205" s="72">
        <v>0</v>
      </c>
      <c r="H205" s="132"/>
      <c r="I205" s="39"/>
    </row>
    <row r="206" spans="1:9" ht="15.75">
      <c r="A206" s="179"/>
      <c r="B206" s="173"/>
      <c r="C206" s="138"/>
      <c r="D206" s="124" t="s">
        <v>20</v>
      </c>
      <c r="E206" s="71">
        <v>0</v>
      </c>
      <c r="F206" s="71">
        <v>0</v>
      </c>
      <c r="G206" s="72">
        <v>0</v>
      </c>
      <c r="H206" s="132"/>
      <c r="I206" s="39"/>
    </row>
    <row r="207" spans="1:9" ht="16.5" thickBot="1">
      <c r="A207" s="180"/>
      <c r="B207" s="174"/>
      <c r="C207" s="139"/>
      <c r="D207" s="102" t="s">
        <v>22</v>
      </c>
      <c r="E207" s="103">
        <v>0</v>
      </c>
      <c r="F207" s="103">
        <v>0</v>
      </c>
      <c r="G207" s="104">
        <v>0</v>
      </c>
      <c r="H207" s="133"/>
      <c r="I207" s="39"/>
    </row>
    <row r="208" spans="1:9" ht="30" customHeight="1">
      <c r="A208" s="182" t="s">
        <v>9</v>
      </c>
      <c r="B208" s="172" t="s">
        <v>101</v>
      </c>
      <c r="C208" s="137" t="s">
        <v>10</v>
      </c>
      <c r="D208" s="123" t="s">
        <v>21</v>
      </c>
      <c r="E208" s="98">
        <f>SUM(E209:E212)</f>
        <v>124487199.03999999</v>
      </c>
      <c r="F208" s="98">
        <f>SUM(F209:F212)</f>
        <v>124269590</v>
      </c>
      <c r="G208" s="99">
        <f aca="true" t="shared" si="8" ref="G208:G222">F208/E208*100</f>
        <v>99.82519564928916</v>
      </c>
      <c r="H208" s="158"/>
      <c r="I208" s="39"/>
    </row>
    <row r="209" spans="1:9" ht="27.75" customHeight="1">
      <c r="A209" s="179"/>
      <c r="B209" s="173"/>
      <c r="C209" s="138"/>
      <c r="D209" s="124" t="s">
        <v>18</v>
      </c>
      <c r="E209" s="71">
        <v>104121160.72</v>
      </c>
      <c r="F209" s="71">
        <v>103903551.68</v>
      </c>
      <c r="G209" s="72">
        <f t="shared" si="8"/>
        <v>99.79100402022489</v>
      </c>
      <c r="H209" s="132"/>
      <c r="I209" s="39"/>
    </row>
    <row r="210" spans="1:9" ht="21.75" customHeight="1">
      <c r="A210" s="179"/>
      <c r="B210" s="173"/>
      <c r="C210" s="138"/>
      <c r="D210" s="124" t="s">
        <v>19</v>
      </c>
      <c r="E210" s="71">
        <v>20366038.32</v>
      </c>
      <c r="F210" s="71">
        <v>20366038.32</v>
      </c>
      <c r="G210" s="72">
        <f t="shared" si="8"/>
        <v>100</v>
      </c>
      <c r="H210" s="132"/>
      <c r="I210" s="39"/>
    </row>
    <row r="211" spans="1:9" ht="23.25" customHeight="1">
      <c r="A211" s="179"/>
      <c r="B211" s="173"/>
      <c r="C211" s="138"/>
      <c r="D211" s="124" t="s">
        <v>20</v>
      </c>
      <c r="E211" s="71">
        <v>0</v>
      </c>
      <c r="F211" s="71">
        <v>0</v>
      </c>
      <c r="G211" s="72">
        <v>0</v>
      </c>
      <c r="H211" s="132"/>
      <c r="I211" s="39"/>
    </row>
    <row r="212" spans="1:9" ht="31.5" customHeight="1" thickBot="1">
      <c r="A212" s="180"/>
      <c r="B212" s="174"/>
      <c r="C212" s="139"/>
      <c r="D212" s="102" t="s">
        <v>22</v>
      </c>
      <c r="E212" s="103">
        <v>0</v>
      </c>
      <c r="F212" s="103">
        <v>0</v>
      </c>
      <c r="G212" s="104">
        <v>0</v>
      </c>
      <c r="H212" s="133"/>
      <c r="I212" s="39"/>
    </row>
    <row r="213" spans="1:11" ht="29.25" customHeight="1">
      <c r="A213" s="179" t="s">
        <v>13</v>
      </c>
      <c r="B213" s="173" t="s">
        <v>137</v>
      </c>
      <c r="C213" s="138" t="s">
        <v>10</v>
      </c>
      <c r="D213" s="108" t="s">
        <v>21</v>
      </c>
      <c r="E213" s="93">
        <f>SUM(E214:E217)</f>
        <v>3904400</v>
      </c>
      <c r="F213" s="93">
        <f>SUM(F214:F217)</f>
        <v>3668047.32</v>
      </c>
      <c r="G213" s="117">
        <f t="shared" si="8"/>
        <v>93.94650445651061</v>
      </c>
      <c r="H213" s="140" t="s">
        <v>156</v>
      </c>
      <c r="I213" s="39"/>
      <c r="K213" s="15"/>
    </row>
    <row r="214" spans="1:11" ht="29.25" customHeight="1">
      <c r="A214" s="179"/>
      <c r="B214" s="173"/>
      <c r="C214" s="138"/>
      <c r="D214" s="70" t="s">
        <v>18</v>
      </c>
      <c r="E214" s="71">
        <v>3904400</v>
      </c>
      <c r="F214" s="71">
        <v>3668047.32</v>
      </c>
      <c r="G214" s="116">
        <f t="shared" si="8"/>
        <v>93.94650445651061</v>
      </c>
      <c r="H214" s="140"/>
      <c r="I214" s="39"/>
      <c r="K214" s="67"/>
    </row>
    <row r="215" spans="1:9" ht="20.25" customHeight="1">
      <c r="A215" s="179"/>
      <c r="B215" s="173"/>
      <c r="C215" s="138"/>
      <c r="D215" s="70" t="s">
        <v>19</v>
      </c>
      <c r="E215" s="71">
        <v>0</v>
      </c>
      <c r="F215" s="71">
        <v>0</v>
      </c>
      <c r="G215" s="116">
        <v>0</v>
      </c>
      <c r="H215" s="140"/>
      <c r="I215" s="39"/>
    </row>
    <row r="216" spans="1:9" ht="20.25" customHeight="1">
      <c r="A216" s="179"/>
      <c r="B216" s="173"/>
      <c r="C216" s="138"/>
      <c r="D216" s="70" t="s">
        <v>20</v>
      </c>
      <c r="E216" s="71">
        <v>0</v>
      </c>
      <c r="F216" s="71">
        <v>0</v>
      </c>
      <c r="G216" s="116">
        <v>0</v>
      </c>
      <c r="H216" s="140"/>
      <c r="I216" s="39"/>
    </row>
    <row r="217" spans="1:10" ht="18.75" customHeight="1" thickBot="1">
      <c r="A217" s="180"/>
      <c r="B217" s="174"/>
      <c r="C217" s="139"/>
      <c r="D217" s="102" t="s">
        <v>22</v>
      </c>
      <c r="E217" s="71">
        <v>0</v>
      </c>
      <c r="F217" s="71">
        <v>0</v>
      </c>
      <c r="G217" s="118">
        <v>0</v>
      </c>
      <c r="H217" s="141"/>
      <c r="I217" s="39"/>
      <c r="J217" s="3"/>
    </row>
    <row r="218" spans="1:11" ht="21" customHeight="1">
      <c r="A218" s="182" t="s">
        <v>14</v>
      </c>
      <c r="B218" s="172" t="s">
        <v>102</v>
      </c>
      <c r="C218" s="137" t="s">
        <v>11</v>
      </c>
      <c r="D218" s="97" t="s">
        <v>21</v>
      </c>
      <c r="E218" s="98">
        <f>SUM(E219:E222)</f>
        <v>291675099.79999995</v>
      </c>
      <c r="F218" s="98">
        <f>SUM(F219:F222)</f>
        <v>291282186.38</v>
      </c>
      <c r="G218" s="99">
        <f t="shared" si="8"/>
        <v>99.86529072235875</v>
      </c>
      <c r="H218" s="155"/>
      <c r="I218" s="33"/>
      <c r="K218" s="5"/>
    </row>
    <row r="219" spans="1:12" ht="15.75">
      <c r="A219" s="179"/>
      <c r="B219" s="173"/>
      <c r="C219" s="138"/>
      <c r="D219" s="70" t="s">
        <v>18</v>
      </c>
      <c r="E219" s="71">
        <f aca="true" t="shared" si="9" ref="E219:F221">E228+E233+E238+E243+E252</f>
        <v>260806474.04</v>
      </c>
      <c r="F219" s="71">
        <f>F228+F233+F238+F243+F252</f>
        <v>260805207.29999998</v>
      </c>
      <c r="G219" s="72">
        <f t="shared" si="8"/>
        <v>99.99951429886674</v>
      </c>
      <c r="H219" s="156"/>
      <c r="I219" s="33"/>
      <c r="K219" s="5"/>
      <c r="L219" s="5"/>
    </row>
    <row r="220" spans="1:12" ht="15.75">
      <c r="A220" s="179"/>
      <c r="B220" s="173"/>
      <c r="C220" s="138"/>
      <c r="D220" s="70" t="s">
        <v>19</v>
      </c>
      <c r="E220" s="71">
        <f t="shared" si="9"/>
        <v>19638159.229999997</v>
      </c>
      <c r="F220" s="71">
        <f t="shared" si="9"/>
        <v>19481499.349999998</v>
      </c>
      <c r="G220" s="72">
        <f t="shared" si="8"/>
        <v>99.20226800197914</v>
      </c>
      <c r="H220" s="156"/>
      <c r="I220" s="33"/>
      <c r="J220" s="34"/>
      <c r="K220" s="34"/>
      <c r="L220" s="5"/>
    </row>
    <row r="221" spans="1:12" ht="15.75">
      <c r="A221" s="179"/>
      <c r="B221" s="173"/>
      <c r="C221" s="138"/>
      <c r="D221" s="70" t="s">
        <v>20</v>
      </c>
      <c r="E221" s="71">
        <f t="shared" si="9"/>
        <v>84010.51000000001</v>
      </c>
      <c r="F221" s="71">
        <f t="shared" si="9"/>
        <v>84010.51000000001</v>
      </c>
      <c r="G221" s="72">
        <f t="shared" si="8"/>
        <v>100</v>
      </c>
      <c r="H221" s="156"/>
      <c r="I221" s="33"/>
      <c r="K221" s="5"/>
      <c r="L221" s="5"/>
    </row>
    <row r="222" spans="1:12" ht="16.5" thickBot="1">
      <c r="A222" s="180"/>
      <c r="B222" s="174"/>
      <c r="C222" s="139"/>
      <c r="D222" s="102" t="s">
        <v>22</v>
      </c>
      <c r="E222" s="103">
        <f>E231+E236+E241+E246+E255</f>
        <v>11146456.02</v>
      </c>
      <c r="F222" s="103">
        <f>F231+F236+F241+F246+F255</f>
        <v>10911469.22</v>
      </c>
      <c r="G222" s="104">
        <f t="shared" si="8"/>
        <v>97.89182499281956</v>
      </c>
      <c r="H222" s="219"/>
      <c r="I222" s="33"/>
      <c r="J222" s="2"/>
      <c r="K222" s="17"/>
      <c r="L222" s="5"/>
    </row>
    <row r="223" spans="1:12" ht="21" customHeight="1">
      <c r="A223" s="85"/>
      <c r="B223" s="85"/>
      <c r="C223" s="86"/>
      <c r="D223" s="86"/>
      <c r="E223" s="87"/>
      <c r="F223" s="87"/>
      <c r="G223" s="88"/>
      <c r="H223" s="89" t="s">
        <v>84</v>
      </c>
      <c r="I223" s="44"/>
      <c r="K223" s="5"/>
      <c r="L223" s="5"/>
    </row>
    <row r="224" spans="1:12" ht="21" customHeight="1">
      <c r="A224" s="135" t="s">
        <v>0</v>
      </c>
      <c r="B224" s="135" t="s">
        <v>30</v>
      </c>
      <c r="C224" s="135" t="s">
        <v>89</v>
      </c>
      <c r="D224" s="136" t="s">
        <v>29</v>
      </c>
      <c r="E224" s="136"/>
      <c r="F224" s="136"/>
      <c r="G224" s="135" t="s">
        <v>91</v>
      </c>
      <c r="H224" s="135" t="s">
        <v>24</v>
      </c>
      <c r="I224" s="39"/>
      <c r="K224" s="5"/>
      <c r="L224" s="5"/>
    </row>
    <row r="225" spans="1:12" ht="57" customHeight="1">
      <c r="A225" s="135"/>
      <c r="B225" s="135"/>
      <c r="C225" s="135"/>
      <c r="D225" s="90" t="s">
        <v>23</v>
      </c>
      <c r="E225" s="90" t="s">
        <v>90</v>
      </c>
      <c r="F225" s="90" t="s">
        <v>106</v>
      </c>
      <c r="G225" s="135"/>
      <c r="H225" s="135"/>
      <c r="I225" s="39"/>
      <c r="K225" s="5"/>
      <c r="L225" s="5"/>
    </row>
    <row r="226" spans="1:12" ht="16.5" thickBot="1">
      <c r="A226" s="91" t="s">
        <v>1</v>
      </c>
      <c r="B226" s="91" t="s">
        <v>2</v>
      </c>
      <c r="C226" s="91" t="s">
        <v>3</v>
      </c>
      <c r="D226" s="91" t="s">
        <v>4</v>
      </c>
      <c r="E226" s="91" t="s">
        <v>5</v>
      </c>
      <c r="F226" s="91" t="s">
        <v>6</v>
      </c>
      <c r="G226" s="91" t="s">
        <v>7</v>
      </c>
      <c r="H226" s="91" t="s">
        <v>8</v>
      </c>
      <c r="I226" s="42"/>
      <c r="K226" s="5"/>
      <c r="L226" s="5"/>
    </row>
    <row r="227" spans="1:12" ht="21.75" customHeight="1">
      <c r="A227" s="112" t="s">
        <v>68</v>
      </c>
      <c r="B227" s="171" t="s">
        <v>111</v>
      </c>
      <c r="C227" s="113"/>
      <c r="D227" s="123" t="s">
        <v>21</v>
      </c>
      <c r="E227" s="98">
        <f>SUM(E228:E231)</f>
        <v>198989480.75</v>
      </c>
      <c r="F227" s="98">
        <f>SUM(F228:F231)</f>
        <v>198598259.48999998</v>
      </c>
      <c r="G227" s="99">
        <f>F227/E227*100</f>
        <v>99.80339600941443</v>
      </c>
      <c r="H227" s="155"/>
      <c r="I227" s="33"/>
      <c r="K227" s="9"/>
      <c r="L227" s="5"/>
    </row>
    <row r="228" spans="1:12" ht="21.75" customHeight="1">
      <c r="A228" s="94"/>
      <c r="B228" s="129"/>
      <c r="C228" s="74"/>
      <c r="D228" s="75" t="s">
        <v>18</v>
      </c>
      <c r="E228" s="76">
        <v>174960211.45</v>
      </c>
      <c r="F228" s="76">
        <v>174960211.41</v>
      </c>
      <c r="G228" s="66">
        <f aca="true" t="shared" si="10" ref="G228:G241">F228/E228*100</f>
        <v>99.99999997713766</v>
      </c>
      <c r="H228" s="156"/>
      <c r="I228" s="33"/>
      <c r="K228" s="9"/>
      <c r="L228" s="5"/>
    </row>
    <row r="229" spans="1:12" ht="21.75" customHeight="1">
      <c r="A229" s="94"/>
      <c r="B229" s="129"/>
      <c r="C229" s="74"/>
      <c r="D229" s="75" t="s">
        <v>19</v>
      </c>
      <c r="E229" s="76">
        <v>13056679.28</v>
      </c>
      <c r="F229" s="76">
        <v>12900425.86</v>
      </c>
      <c r="G229" s="66">
        <f t="shared" si="10"/>
        <v>98.80326829931906</v>
      </c>
      <c r="H229" s="156"/>
      <c r="I229" s="33"/>
      <c r="J229" s="2"/>
      <c r="K229" s="9"/>
      <c r="L229" s="5"/>
    </row>
    <row r="230" spans="1:12" ht="21" customHeight="1">
      <c r="A230" s="94"/>
      <c r="B230" s="129"/>
      <c r="C230" s="74"/>
      <c r="D230" s="75" t="s">
        <v>20</v>
      </c>
      <c r="E230" s="76">
        <v>50000</v>
      </c>
      <c r="F230" s="76">
        <v>50000</v>
      </c>
      <c r="G230" s="66">
        <f t="shared" si="10"/>
        <v>100</v>
      </c>
      <c r="H230" s="156"/>
      <c r="I230" s="33"/>
      <c r="K230" s="9"/>
      <c r="L230" s="5"/>
    </row>
    <row r="231" spans="1:12" ht="21" customHeight="1">
      <c r="A231" s="94"/>
      <c r="B231" s="134"/>
      <c r="C231" s="96"/>
      <c r="D231" s="75" t="s">
        <v>22</v>
      </c>
      <c r="E231" s="76">
        <v>10922590.02</v>
      </c>
      <c r="F231" s="76">
        <v>10687622.22</v>
      </c>
      <c r="G231" s="66">
        <f t="shared" si="10"/>
        <v>97.8487904464989</v>
      </c>
      <c r="H231" s="156"/>
      <c r="I231" s="33"/>
      <c r="K231" s="10"/>
      <c r="L231" s="5"/>
    </row>
    <row r="232" spans="1:12" ht="21" customHeight="1">
      <c r="A232" s="68" t="s">
        <v>69</v>
      </c>
      <c r="B232" s="129" t="s">
        <v>112</v>
      </c>
      <c r="C232" s="74"/>
      <c r="D232" s="121" t="s">
        <v>21</v>
      </c>
      <c r="E232" s="93">
        <f>SUM(E233:E236)</f>
        <v>55934324.1</v>
      </c>
      <c r="F232" s="93">
        <f>SUM(F233:F236)</f>
        <v>55933898.63999999</v>
      </c>
      <c r="G232" s="65">
        <f t="shared" si="10"/>
        <v>99.99923935793119</v>
      </c>
      <c r="H232" s="216"/>
      <c r="I232" s="47"/>
      <c r="K232" s="5"/>
      <c r="L232" s="5"/>
    </row>
    <row r="233" spans="1:12" ht="21" customHeight="1">
      <c r="A233" s="94"/>
      <c r="B233" s="129"/>
      <c r="C233" s="74"/>
      <c r="D233" s="75" t="s">
        <v>18</v>
      </c>
      <c r="E233" s="76">
        <v>50628779.86</v>
      </c>
      <c r="F233" s="76">
        <v>50628779.86</v>
      </c>
      <c r="G233" s="66">
        <f t="shared" si="10"/>
        <v>100</v>
      </c>
      <c r="H233" s="217"/>
      <c r="I233" s="47"/>
      <c r="J233" s="3"/>
      <c r="K233" s="5"/>
      <c r="L233" s="5"/>
    </row>
    <row r="234" spans="1:12" ht="24" customHeight="1">
      <c r="A234" s="94"/>
      <c r="B234" s="129"/>
      <c r="C234" s="74"/>
      <c r="D234" s="75" t="s">
        <v>19</v>
      </c>
      <c r="E234" s="76">
        <v>5264533.73</v>
      </c>
      <c r="F234" s="76">
        <v>5264127.27</v>
      </c>
      <c r="G234" s="66">
        <f t="shared" si="10"/>
        <v>99.99227927826382</v>
      </c>
      <c r="H234" s="217"/>
      <c r="I234" s="47"/>
      <c r="J234" s="35"/>
      <c r="K234" s="41"/>
      <c r="L234" s="5"/>
    </row>
    <row r="235" spans="1:12" ht="22.5" customHeight="1">
      <c r="A235" s="94"/>
      <c r="B235" s="129"/>
      <c r="C235" s="74"/>
      <c r="D235" s="75" t="s">
        <v>20</v>
      </c>
      <c r="E235" s="76">
        <v>34010.51</v>
      </c>
      <c r="F235" s="76">
        <v>34010.51</v>
      </c>
      <c r="G235" s="66">
        <f t="shared" si="10"/>
        <v>100</v>
      </c>
      <c r="H235" s="217"/>
      <c r="I235" s="47"/>
      <c r="K235" s="5"/>
      <c r="L235" s="5"/>
    </row>
    <row r="236" spans="1:12" ht="21" customHeight="1">
      <c r="A236" s="95"/>
      <c r="B236" s="129"/>
      <c r="C236" s="74"/>
      <c r="D236" s="69" t="s">
        <v>22</v>
      </c>
      <c r="E236" s="76">
        <v>7000</v>
      </c>
      <c r="F236" s="76">
        <v>6981</v>
      </c>
      <c r="G236" s="66">
        <f t="shared" si="10"/>
        <v>99.72857142857143</v>
      </c>
      <c r="H236" s="218"/>
      <c r="I236" s="47"/>
      <c r="J236" s="2"/>
      <c r="K236" s="5"/>
      <c r="L236" s="5"/>
    </row>
    <row r="237" spans="1:12" ht="21" customHeight="1">
      <c r="A237" s="68" t="s">
        <v>70</v>
      </c>
      <c r="B237" s="128" t="s">
        <v>113</v>
      </c>
      <c r="C237" s="69"/>
      <c r="D237" s="124" t="s">
        <v>21</v>
      </c>
      <c r="E237" s="71">
        <f>SUM(E238:E241)</f>
        <v>15850376.51</v>
      </c>
      <c r="F237" s="71">
        <f>SUM(F238:F241)</f>
        <v>15849109.81</v>
      </c>
      <c r="G237" s="72">
        <f t="shared" si="10"/>
        <v>99.99200839173</v>
      </c>
      <c r="H237" s="216"/>
      <c r="I237" s="47"/>
      <c r="K237" s="5"/>
      <c r="L237" s="5"/>
    </row>
    <row r="238" spans="1:12" ht="21" customHeight="1">
      <c r="A238" s="94"/>
      <c r="B238" s="129"/>
      <c r="C238" s="74"/>
      <c r="D238" s="75" t="s">
        <v>18</v>
      </c>
      <c r="E238" s="76">
        <v>14316564.29</v>
      </c>
      <c r="F238" s="76">
        <v>14315297.59</v>
      </c>
      <c r="G238" s="66">
        <f t="shared" si="10"/>
        <v>99.99115220681205</v>
      </c>
      <c r="H238" s="217"/>
      <c r="I238" s="47"/>
      <c r="K238" s="5"/>
      <c r="L238" s="5"/>
    </row>
    <row r="239" spans="1:12" ht="21" customHeight="1">
      <c r="A239" s="94"/>
      <c r="B239" s="129"/>
      <c r="C239" s="74"/>
      <c r="D239" s="75" t="s">
        <v>19</v>
      </c>
      <c r="E239" s="76">
        <v>1316946.22</v>
      </c>
      <c r="F239" s="76">
        <v>1316946.22</v>
      </c>
      <c r="G239" s="66">
        <f t="shared" si="10"/>
        <v>100</v>
      </c>
      <c r="H239" s="217"/>
      <c r="I239" s="47"/>
      <c r="K239" s="5"/>
      <c r="L239" s="5"/>
    </row>
    <row r="240" spans="1:12" ht="21" customHeight="1">
      <c r="A240" s="94"/>
      <c r="B240" s="129"/>
      <c r="C240" s="74"/>
      <c r="D240" s="75" t="s">
        <v>20</v>
      </c>
      <c r="E240" s="76">
        <v>0</v>
      </c>
      <c r="F240" s="76">
        <v>0</v>
      </c>
      <c r="G240" s="66">
        <v>0</v>
      </c>
      <c r="H240" s="217"/>
      <c r="I240" s="47"/>
      <c r="K240" s="5"/>
      <c r="L240" s="5"/>
    </row>
    <row r="241" spans="1:9" ht="21" customHeight="1">
      <c r="A241" s="95"/>
      <c r="B241" s="134"/>
      <c r="C241" s="96"/>
      <c r="D241" s="75" t="s">
        <v>22</v>
      </c>
      <c r="E241" s="76">
        <v>216866</v>
      </c>
      <c r="F241" s="76">
        <v>216866</v>
      </c>
      <c r="G241" s="66">
        <f t="shared" si="10"/>
        <v>100</v>
      </c>
      <c r="H241" s="218"/>
      <c r="I241" s="47"/>
    </row>
    <row r="242" spans="1:9" ht="20.25" customHeight="1">
      <c r="A242" s="211" t="s">
        <v>71</v>
      </c>
      <c r="B242" s="143" t="s">
        <v>114</v>
      </c>
      <c r="C242" s="75"/>
      <c r="D242" s="124" t="s">
        <v>21</v>
      </c>
      <c r="E242" s="71">
        <f>SUM(E243:E246)</f>
        <v>0</v>
      </c>
      <c r="F242" s="71">
        <f>SUM(F243:F246)</f>
        <v>0</v>
      </c>
      <c r="G242" s="72">
        <v>0</v>
      </c>
      <c r="H242" s="131" t="s">
        <v>157</v>
      </c>
      <c r="I242" s="39"/>
    </row>
    <row r="243" spans="1:9" ht="20.25" customHeight="1">
      <c r="A243" s="212"/>
      <c r="B243" s="143"/>
      <c r="C243" s="75"/>
      <c r="D243" s="75" t="s">
        <v>18</v>
      </c>
      <c r="E243" s="76">
        <v>0</v>
      </c>
      <c r="F243" s="76">
        <v>0</v>
      </c>
      <c r="G243" s="66">
        <v>0</v>
      </c>
      <c r="H243" s="132"/>
      <c r="I243" s="39"/>
    </row>
    <row r="244" spans="1:9" ht="20.25" customHeight="1">
      <c r="A244" s="212"/>
      <c r="B244" s="143"/>
      <c r="C244" s="75"/>
      <c r="D244" s="75" t="s">
        <v>19</v>
      </c>
      <c r="E244" s="76">
        <v>0</v>
      </c>
      <c r="F244" s="76">
        <v>0</v>
      </c>
      <c r="G244" s="66">
        <v>0</v>
      </c>
      <c r="H244" s="132"/>
      <c r="I244" s="39"/>
    </row>
    <row r="245" spans="1:9" ht="20.25" customHeight="1">
      <c r="A245" s="212"/>
      <c r="B245" s="143"/>
      <c r="C245" s="75"/>
      <c r="D245" s="75" t="s">
        <v>20</v>
      </c>
      <c r="E245" s="76">
        <v>0</v>
      </c>
      <c r="F245" s="76">
        <v>0</v>
      </c>
      <c r="G245" s="66">
        <v>0</v>
      </c>
      <c r="H245" s="132"/>
      <c r="I245" s="39"/>
    </row>
    <row r="246" spans="1:9" ht="20.25" customHeight="1" thickBot="1">
      <c r="A246" s="213"/>
      <c r="B246" s="144"/>
      <c r="C246" s="79"/>
      <c r="D246" s="79" t="s">
        <v>22</v>
      </c>
      <c r="E246" s="80">
        <v>0</v>
      </c>
      <c r="F246" s="80">
        <v>0</v>
      </c>
      <c r="G246" s="81">
        <v>0</v>
      </c>
      <c r="H246" s="133"/>
      <c r="I246" s="39"/>
    </row>
    <row r="247" spans="1:9" ht="23.25" customHeight="1">
      <c r="A247" s="85"/>
      <c r="B247" s="85"/>
      <c r="C247" s="86"/>
      <c r="D247" s="86"/>
      <c r="E247" s="87"/>
      <c r="F247" s="87"/>
      <c r="G247" s="88"/>
      <c r="H247" s="89" t="s">
        <v>85</v>
      </c>
      <c r="I247" s="44"/>
    </row>
    <row r="248" spans="1:9" ht="20.25" customHeight="1">
      <c r="A248" s="135" t="s">
        <v>0</v>
      </c>
      <c r="B248" s="135" t="s">
        <v>30</v>
      </c>
      <c r="C248" s="135" t="s">
        <v>89</v>
      </c>
      <c r="D248" s="136" t="s">
        <v>29</v>
      </c>
      <c r="E248" s="136"/>
      <c r="F248" s="136"/>
      <c r="G248" s="135" t="s">
        <v>91</v>
      </c>
      <c r="H248" s="135" t="s">
        <v>24</v>
      </c>
      <c r="I248" s="39"/>
    </row>
    <row r="249" spans="1:9" ht="58.5" customHeight="1">
      <c r="A249" s="135"/>
      <c r="B249" s="135"/>
      <c r="C249" s="135"/>
      <c r="D249" s="90" t="s">
        <v>23</v>
      </c>
      <c r="E249" s="90" t="s">
        <v>90</v>
      </c>
      <c r="F249" s="90" t="s">
        <v>106</v>
      </c>
      <c r="G249" s="135"/>
      <c r="H249" s="135"/>
      <c r="I249" s="39"/>
    </row>
    <row r="250" spans="1:11" ht="15.75">
      <c r="A250" s="114" t="s">
        <v>1</v>
      </c>
      <c r="B250" s="91" t="s">
        <v>2</v>
      </c>
      <c r="C250" s="91" t="s">
        <v>3</v>
      </c>
      <c r="D250" s="91" t="s">
        <v>4</v>
      </c>
      <c r="E250" s="91" t="s">
        <v>5</v>
      </c>
      <c r="F250" s="91" t="s">
        <v>6</v>
      </c>
      <c r="G250" s="91" t="s">
        <v>7</v>
      </c>
      <c r="H250" s="114" t="s">
        <v>8</v>
      </c>
      <c r="I250" s="42"/>
      <c r="K250" s="11"/>
    </row>
    <row r="251" spans="1:11" ht="24.75" customHeight="1">
      <c r="A251" s="209" t="s">
        <v>75</v>
      </c>
      <c r="B251" s="143" t="s">
        <v>115</v>
      </c>
      <c r="C251" s="75"/>
      <c r="D251" s="70" t="s">
        <v>21</v>
      </c>
      <c r="E251" s="71">
        <f>SUM(E252:E255)</f>
        <v>20900918.44</v>
      </c>
      <c r="F251" s="71">
        <f>SUM(F252:F255)</f>
        <v>20900918.44</v>
      </c>
      <c r="G251" s="72">
        <f>F251/E251*100</f>
        <v>100</v>
      </c>
      <c r="H251" s="131"/>
      <c r="I251" s="39"/>
      <c r="K251" s="153"/>
    </row>
    <row r="252" spans="1:11" ht="21" customHeight="1">
      <c r="A252" s="210"/>
      <c r="B252" s="143"/>
      <c r="C252" s="75"/>
      <c r="D252" s="75" t="s">
        <v>18</v>
      </c>
      <c r="E252" s="76">
        <v>20900918.44</v>
      </c>
      <c r="F252" s="76">
        <v>20900918.44</v>
      </c>
      <c r="G252" s="66">
        <f>F252/E252*100</f>
        <v>100</v>
      </c>
      <c r="H252" s="132"/>
      <c r="I252" s="39"/>
      <c r="K252" s="153"/>
    </row>
    <row r="253" spans="1:11" ht="18" customHeight="1">
      <c r="A253" s="210"/>
      <c r="B253" s="143"/>
      <c r="C253" s="75"/>
      <c r="D253" s="75" t="s">
        <v>19</v>
      </c>
      <c r="E253" s="76">
        <v>0</v>
      </c>
      <c r="F253" s="76">
        <v>0</v>
      </c>
      <c r="G253" s="66">
        <v>0</v>
      </c>
      <c r="H253" s="132"/>
      <c r="I253" s="39"/>
      <c r="K253" s="153"/>
    </row>
    <row r="254" spans="1:11" ht="18.75" customHeight="1">
      <c r="A254" s="210"/>
      <c r="B254" s="143"/>
      <c r="C254" s="75"/>
      <c r="D254" s="75" t="s">
        <v>20</v>
      </c>
      <c r="E254" s="76">
        <v>0</v>
      </c>
      <c r="F254" s="76">
        <v>0</v>
      </c>
      <c r="G254" s="66">
        <v>0</v>
      </c>
      <c r="H254" s="132"/>
      <c r="I254" s="39"/>
      <c r="K254" s="153"/>
    </row>
    <row r="255" spans="1:11" ht="24.75" customHeight="1" thickBot="1">
      <c r="A255" s="210"/>
      <c r="B255" s="128"/>
      <c r="C255" s="69"/>
      <c r="D255" s="69" t="s">
        <v>22</v>
      </c>
      <c r="E255" s="83">
        <v>0</v>
      </c>
      <c r="F255" s="83">
        <v>0</v>
      </c>
      <c r="G255" s="84">
        <v>0</v>
      </c>
      <c r="H255" s="132"/>
      <c r="I255" s="39"/>
      <c r="K255" s="153"/>
    </row>
    <row r="256" spans="1:11" ht="21" customHeight="1">
      <c r="A256" s="182" t="s">
        <v>15</v>
      </c>
      <c r="B256" s="172" t="s">
        <v>103</v>
      </c>
      <c r="C256" s="137" t="s">
        <v>11</v>
      </c>
      <c r="D256" s="123" t="s">
        <v>21</v>
      </c>
      <c r="E256" s="98">
        <f>SUM(E257:E260)</f>
        <v>21580898.939999998</v>
      </c>
      <c r="F256" s="98">
        <f>SUM(F257:F260)</f>
        <v>21570599.939999998</v>
      </c>
      <c r="G256" s="99">
        <f>F256/E256*100</f>
        <v>99.95227724281257</v>
      </c>
      <c r="H256" s="157"/>
      <c r="I256" s="45"/>
      <c r="K256" s="11"/>
    </row>
    <row r="257" spans="1:11" ht="21" customHeight="1">
      <c r="A257" s="179"/>
      <c r="B257" s="173"/>
      <c r="C257" s="138"/>
      <c r="D257" s="124" t="s">
        <v>18</v>
      </c>
      <c r="E257" s="71">
        <f aca="true" t="shared" si="11" ref="E257:F260">E262+E267+E276</f>
        <v>21475558.939999998</v>
      </c>
      <c r="F257" s="71">
        <f t="shared" si="11"/>
        <v>21465259.939999998</v>
      </c>
      <c r="G257" s="72">
        <f>F257/E257*100</f>
        <v>99.9520431573922</v>
      </c>
      <c r="H257" s="146"/>
      <c r="I257" s="45"/>
      <c r="K257" s="7"/>
    </row>
    <row r="258" spans="1:11" ht="21" customHeight="1">
      <c r="A258" s="179"/>
      <c r="B258" s="173"/>
      <c r="C258" s="138"/>
      <c r="D258" s="124" t="s">
        <v>19</v>
      </c>
      <c r="E258" s="71">
        <f t="shared" si="11"/>
        <v>0</v>
      </c>
      <c r="F258" s="71">
        <f t="shared" si="11"/>
        <v>0</v>
      </c>
      <c r="G258" s="72">
        <v>0</v>
      </c>
      <c r="H258" s="146"/>
      <c r="I258" s="45"/>
      <c r="K258" s="7"/>
    </row>
    <row r="259" spans="1:9" ht="21" customHeight="1">
      <c r="A259" s="179"/>
      <c r="B259" s="173"/>
      <c r="C259" s="138"/>
      <c r="D259" s="124" t="s">
        <v>20</v>
      </c>
      <c r="E259" s="71">
        <f t="shared" si="11"/>
        <v>0</v>
      </c>
      <c r="F259" s="71">
        <f t="shared" si="11"/>
        <v>0</v>
      </c>
      <c r="G259" s="72">
        <v>0</v>
      </c>
      <c r="H259" s="146"/>
      <c r="I259" s="45"/>
    </row>
    <row r="260" spans="1:12" ht="21" customHeight="1">
      <c r="A260" s="183"/>
      <c r="B260" s="199"/>
      <c r="C260" s="142"/>
      <c r="D260" s="124" t="s">
        <v>22</v>
      </c>
      <c r="E260" s="71">
        <f t="shared" si="11"/>
        <v>105340</v>
      </c>
      <c r="F260" s="71">
        <f t="shared" si="11"/>
        <v>105340</v>
      </c>
      <c r="G260" s="72">
        <v>0</v>
      </c>
      <c r="H260" s="146"/>
      <c r="I260" s="45"/>
      <c r="K260" s="4"/>
      <c r="L260" s="4"/>
    </row>
    <row r="261" spans="1:9" ht="23.25" customHeight="1">
      <c r="A261" s="94" t="s">
        <v>72</v>
      </c>
      <c r="B261" s="129" t="s">
        <v>145</v>
      </c>
      <c r="C261" s="74"/>
      <c r="D261" s="121" t="s">
        <v>21</v>
      </c>
      <c r="E261" s="93">
        <f>SUM(E262:E265)</f>
        <v>1400050</v>
      </c>
      <c r="F261" s="93">
        <f>SUM(F262:F265)</f>
        <v>1389751</v>
      </c>
      <c r="G261" s="65">
        <f>F261/E261*100</f>
        <v>99.26438341487804</v>
      </c>
      <c r="H261" s="131"/>
      <c r="I261" s="39"/>
    </row>
    <row r="262" spans="1:9" ht="23.25" customHeight="1">
      <c r="A262" s="94"/>
      <c r="B262" s="129"/>
      <c r="C262" s="74"/>
      <c r="D262" s="75" t="s">
        <v>18</v>
      </c>
      <c r="E262" s="76">
        <v>1400050</v>
      </c>
      <c r="F262" s="76">
        <v>1389751</v>
      </c>
      <c r="G262" s="66">
        <f>F262/E262*100</f>
        <v>99.26438341487804</v>
      </c>
      <c r="H262" s="132"/>
      <c r="I262" s="39"/>
    </row>
    <row r="263" spans="1:9" ht="23.25" customHeight="1">
      <c r="A263" s="94"/>
      <c r="B263" s="129"/>
      <c r="C263" s="74"/>
      <c r="D263" s="75" t="s">
        <v>19</v>
      </c>
      <c r="E263" s="76">
        <v>0</v>
      </c>
      <c r="F263" s="76">
        <v>0</v>
      </c>
      <c r="G263" s="66">
        <v>0</v>
      </c>
      <c r="H263" s="132"/>
      <c r="I263" s="39"/>
    </row>
    <row r="264" spans="1:9" ht="29.25" customHeight="1">
      <c r="A264" s="94"/>
      <c r="B264" s="129"/>
      <c r="C264" s="74"/>
      <c r="D264" s="75" t="s">
        <v>20</v>
      </c>
      <c r="E264" s="76">
        <v>0</v>
      </c>
      <c r="F264" s="76">
        <v>0</v>
      </c>
      <c r="G264" s="66">
        <v>0</v>
      </c>
      <c r="H264" s="132"/>
      <c r="I264" s="39"/>
    </row>
    <row r="265" spans="1:9" ht="18.75" customHeight="1">
      <c r="A265" s="94"/>
      <c r="B265" s="134"/>
      <c r="C265" s="96"/>
      <c r="D265" s="75" t="s">
        <v>22</v>
      </c>
      <c r="E265" s="76">
        <v>0</v>
      </c>
      <c r="F265" s="76">
        <v>0</v>
      </c>
      <c r="G265" s="66">
        <v>0</v>
      </c>
      <c r="H265" s="147"/>
      <c r="I265" s="39"/>
    </row>
    <row r="266" spans="1:9" ht="18.75" customHeight="1">
      <c r="A266" s="68" t="s">
        <v>73</v>
      </c>
      <c r="B266" s="128" t="s">
        <v>109</v>
      </c>
      <c r="C266" s="69"/>
      <c r="D266" s="124" t="s">
        <v>21</v>
      </c>
      <c r="E266" s="71">
        <f>SUM(E267:E270)</f>
        <v>1017581.42</v>
      </c>
      <c r="F266" s="71">
        <f>SUM(F267:F270)</f>
        <v>1017581.42</v>
      </c>
      <c r="G266" s="72">
        <f>F266/E266*100</f>
        <v>100</v>
      </c>
      <c r="H266" s="131"/>
      <c r="I266" s="39"/>
    </row>
    <row r="267" spans="1:9" ht="18.75" customHeight="1">
      <c r="A267" s="94"/>
      <c r="B267" s="129"/>
      <c r="C267" s="74"/>
      <c r="D267" s="75" t="s">
        <v>18</v>
      </c>
      <c r="E267" s="76">
        <v>1017581.42</v>
      </c>
      <c r="F267" s="76">
        <v>1017581.42</v>
      </c>
      <c r="G267" s="66">
        <f>F267/E267*100</f>
        <v>100</v>
      </c>
      <c r="H267" s="132"/>
      <c r="I267" s="39"/>
    </row>
    <row r="268" spans="1:9" ht="18.75" customHeight="1">
      <c r="A268" s="94"/>
      <c r="B268" s="129"/>
      <c r="C268" s="74"/>
      <c r="D268" s="75" t="s">
        <v>19</v>
      </c>
      <c r="E268" s="76">
        <v>0</v>
      </c>
      <c r="F268" s="76">
        <v>0</v>
      </c>
      <c r="G268" s="66">
        <v>0</v>
      </c>
      <c r="H268" s="132"/>
      <c r="I268" s="39"/>
    </row>
    <row r="269" spans="1:9" ht="18.75" customHeight="1">
      <c r="A269" s="94"/>
      <c r="B269" s="129"/>
      <c r="C269" s="74"/>
      <c r="D269" s="75" t="s">
        <v>20</v>
      </c>
      <c r="E269" s="76">
        <v>0</v>
      </c>
      <c r="F269" s="76">
        <v>0</v>
      </c>
      <c r="G269" s="66">
        <v>0</v>
      </c>
      <c r="H269" s="132"/>
      <c r="I269" s="39"/>
    </row>
    <row r="270" spans="1:9" ht="18.75" customHeight="1" thickBot="1">
      <c r="A270" s="109"/>
      <c r="B270" s="130"/>
      <c r="C270" s="78"/>
      <c r="D270" s="79" t="s">
        <v>22</v>
      </c>
      <c r="E270" s="80">
        <v>0</v>
      </c>
      <c r="F270" s="80">
        <v>0</v>
      </c>
      <c r="G270" s="81">
        <v>0</v>
      </c>
      <c r="H270" s="133"/>
      <c r="I270" s="39"/>
    </row>
    <row r="271" spans="1:9" ht="15.75">
      <c r="A271" s="85"/>
      <c r="B271" s="85"/>
      <c r="C271" s="86"/>
      <c r="D271" s="86"/>
      <c r="E271" s="87"/>
      <c r="F271" s="87"/>
      <c r="G271" s="88"/>
      <c r="H271" s="89" t="s">
        <v>86</v>
      </c>
      <c r="I271" s="44"/>
    </row>
    <row r="272" spans="1:9" ht="32.25" customHeight="1">
      <c r="A272" s="135" t="s">
        <v>0</v>
      </c>
      <c r="B272" s="135" t="s">
        <v>30</v>
      </c>
      <c r="C272" s="135" t="s">
        <v>89</v>
      </c>
      <c r="D272" s="136" t="s">
        <v>29</v>
      </c>
      <c r="E272" s="136"/>
      <c r="F272" s="136"/>
      <c r="G272" s="135" t="s">
        <v>91</v>
      </c>
      <c r="H272" s="135" t="s">
        <v>24</v>
      </c>
      <c r="I272" s="39"/>
    </row>
    <row r="273" spans="1:9" ht="49.5" customHeight="1">
      <c r="A273" s="135"/>
      <c r="B273" s="135"/>
      <c r="C273" s="135"/>
      <c r="D273" s="90" t="s">
        <v>23</v>
      </c>
      <c r="E273" s="90" t="s">
        <v>90</v>
      </c>
      <c r="F273" s="90" t="s">
        <v>106</v>
      </c>
      <c r="G273" s="135"/>
      <c r="H273" s="135"/>
      <c r="I273" s="39"/>
    </row>
    <row r="274" spans="1:9" ht="15.75">
      <c r="A274" s="91" t="s">
        <v>1</v>
      </c>
      <c r="B274" s="91" t="s">
        <v>2</v>
      </c>
      <c r="C274" s="91" t="s">
        <v>3</v>
      </c>
      <c r="D274" s="91" t="s">
        <v>4</v>
      </c>
      <c r="E274" s="91" t="s">
        <v>5</v>
      </c>
      <c r="F274" s="91" t="s">
        <v>6</v>
      </c>
      <c r="G274" s="91" t="s">
        <v>7</v>
      </c>
      <c r="H274" s="91" t="s">
        <v>8</v>
      </c>
      <c r="I274" s="42"/>
    </row>
    <row r="275" spans="1:9" ht="21" customHeight="1">
      <c r="A275" s="68" t="s">
        <v>74</v>
      </c>
      <c r="B275" s="128" t="s">
        <v>110</v>
      </c>
      <c r="C275" s="69"/>
      <c r="D275" s="70" t="s">
        <v>21</v>
      </c>
      <c r="E275" s="71">
        <f>SUM(E276:E279)</f>
        <v>19163267.52</v>
      </c>
      <c r="F275" s="71">
        <f>SUM(F276:F279)</f>
        <v>19163267.52</v>
      </c>
      <c r="G275" s="72">
        <f>F275/E275*100</f>
        <v>100</v>
      </c>
      <c r="H275" s="131"/>
      <c r="I275" s="39"/>
    </row>
    <row r="276" spans="1:9" ht="18.75" customHeight="1">
      <c r="A276" s="94"/>
      <c r="B276" s="129"/>
      <c r="C276" s="74"/>
      <c r="D276" s="75" t="s">
        <v>18</v>
      </c>
      <c r="E276" s="76">
        <v>19057927.52</v>
      </c>
      <c r="F276" s="76">
        <v>19057927.52</v>
      </c>
      <c r="G276" s="66">
        <f>F276/E276*100</f>
        <v>100</v>
      </c>
      <c r="H276" s="132"/>
      <c r="I276" s="39"/>
    </row>
    <row r="277" spans="1:9" ht="21" customHeight="1">
      <c r="A277" s="94"/>
      <c r="B277" s="129"/>
      <c r="C277" s="74"/>
      <c r="D277" s="75" t="s">
        <v>19</v>
      </c>
      <c r="E277" s="76">
        <v>0</v>
      </c>
      <c r="F277" s="76">
        <v>0</v>
      </c>
      <c r="G277" s="66">
        <v>0</v>
      </c>
      <c r="H277" s="132"/>
      <c r="I277" s="39"/>
    </row>
    <row r="278" spans="1:9" ht="21" customHeight="1">
      <c r="A278" s="94"/>
      <c r="B278" s="129"/>
      <c r="C278" s="74"/>
      <c r="D278" s="75" t="s">
        <v>20</v>
      </c>
      <c r="E278" s="76">
        <v>0</v>
      </c>
      <c r="F278" s="76">
        <v>0</v>
      </c>
      <c r="G278" s="66">
        <v>0</v>
      </c>
      <c r="H278" s="132"/>
      <c r="I278" s="39"/>
    </row>
    <row r="279" spans="1:9" ht="21" customHeight="1">
      <c r="A279" s="95"/>
      <c r="B279" s="134"/>
      <c r="C279" s="96"/>
      <c r="D279" s="75" t="s">
        <v>22</v>
      </c>
      <c r="E279" s="76">
        <v>105340</v>
      </c>
      <c r="F279" s="76">
        <v>105340</v>
      </c>
      <c r="G279" s="66">
        <f>F279/E279*100</f>
        <v>100</v>
      </c>
      <c r="H279" s="147"/>
      <c r="I279" s="39"/>
    </row>
    <row r="280" spans="1:9" ht="21" customHeight="1">
      <c r="A280" s="94" t="s">
        <v>139</v>
      </c>
      <c r="B280" s="128" t="s">
        <v>138</v>
      </c>
      <c r="C280" s="74"/>
      <c r="D280" s="70" t="s">
        <v>21</v>
      </c>
      <c r="E280" s="71">
        <f>SUM(E281:E284)</f>
        <v>0</v>
      </c>
      <c r="F280" s="71">
        <f>SUM(F281:F284)</f>
        <v>0</v>
      </c>
      <c r="G280" s="72">
        <v>0</v>
      </c>
      <c r="H280" s="131" t="s">
        <v>158</v>
      </c>
      <c r="I280" s="39"/>
    </row>
    <row r="281" spans="1:9" ht="21" customHeight="1">
      <c r="A281" s="94"/>
      <c r="B281" s="129"/>
      <c r="C281" s="74"/>
      <c r="D281" s="75" t="s">
        <v>18</v>
      </c>
      <c r="E281" s="76">
        <v>0</v>
      </c>
      <c r="F281" s="76">
        <v>0</v>
      </c>
      <c r="G281" s="66">
        <v>0</v>
      </c>
      <c r="H281" s="132"/>
      <c r="I281" s="39"/>
    </row>
    <row r="282" spans="1:9" ht="21" customHeight="1">
      <c r="A282" s="94"/>
      <c r="B282" s="129"/>
      <c r="C282" s="74"/>
      <c r="D282" s="75" t="s">
        <v>19</v>
      </c>
      <c r="E282" s="76">
        <v>0</v>
      </c>
      <c r="F282" s="76">
        <v>0</v>
      </c>
      <c r="G282" s="66">
        <v>0</v>
      </c>
      <c r="H282" s="132"/>
      <c r="I282" s="39"/>
    </row>
    <row r="283" spans="1:9" ht="21" customHeight="1">
      <c r="A283" s="94"/>
      <c r="B283" s="129"/>
      <c r="C283" s="74"/>
      <c r="D283" s="75" t="s">
        <v>20</v>
      </c>
      <c r="E283" s="76">
        <v>0</v>
      </c>
      <c r="F283" s="76">
        <v>0</v>
      </c>
      <c r="G283" s="66">
        <v>0</v>
      </c>
      <c r="H283" s="132"/>
      <c r="I283" s="39"/>
    </row>
    <row r="284" spans="1:9" ht="21" customHeight="1" thickBot="1">
      <c r="A284" s="94"/>
      <c r="B284" s="130"/>
      <c r="C284" s="74"/>
      <c r="D284" s="75" t="s">
        <v>22</v>
      </c>
      <c r="E284" s="76">
        <v>0</v>
      </c>
      <c r="F284" s="76">
        <v>0</v>
      </c>
      <c r="G284" s="66">
        <v>0</v>
      </c>
      <c r="H284" s="133"/>
      <c r="I284" s="39"/>
    </row>
    <row r="285" spans="1:13" ht="24" customHeight="1">
      <c r="A285" s="182" t="s">
        <v>16</v>
      </c>
      <c r="B285" s="172" t="s">
        <v>104</v>
      </c>
      <c r="C285" s="137" t="s">
        <v>17</v>
      </c>
      <c r="D285" s="97" t="s">
        <v>21</v>
      </c>
      <c r="E285" s="98">
        <f>SUM(E286:E289)</f>
        <v>1522712704.1599998</v>
      </c>
      <c r="F285" s="98">
        <f>SUM(F286:F289)</f>
        <v>1510112687.0900002</v>
      </c>
      <c r="G285" s="99">
        <f>F285/E285*100</f>
        <v>99.17252827565063</v>
      </c>
      <c r="H285" s="155"/>
      <c r="I285" s="33"/>
      <c r="J285" s="2"/>
      <c r="K285" s="8"/>
      <c r="L285" s="3"/>
      <c r="M285" s="3"/>
    </row>
    <row r="286" spans="1:14" ht="23.25" customHeight="1">
      <c r="A286" s="179"/>
      <c r="B286" s="173"/>
      <c r="C286" s="138"/>
      <c r="D286" s="70" t="s">
        <v>18</v>
      </c>
      <c r="E286" s="71">
        <f aca="true" t="shared" si="12" ref="E286:F289">E291+E300+E305+E310+E315+E320+E329+E334</f>
        <v>627843705.6199999</v>
      </c>
      <c r="F286" s="71">
        <f t="shared" si="12"/>
        <v>627679132.18</v>
      </c>
      <c r="G286" s="72">
        <f>F286/E286*100</f>
        <v>99.97378751454752</v>
      </c>
      <c r="H286" s="156"/>
      <c r="I286" s="33"/>
      <c r="K286" s="13"/>
      <c r="L286" s="3"/>
      <c r="M286" s="3"/>
      <c r="N286" s="3"/>
    </row>
    <row r="287" spans="1:13" ht="21" customHeight="1">
      <c r="A287" s="179"/>
      <c r="B287" s="173"/>
      <c r="C287" s="138"/>
      <c r="D287" s="70" t="s">
        <v>19</v>
      </c>
      <c r="E287" s="71">
        <f t="shared" si="12"/>
        <v>770408830.5</v>
      </c>
      <c r="F287" s="71">
        <f t="shared" si="12"/>
        <v>758892671.24</v>
      </c>
      <c r="G287" s="72">
        <f>F287/E287*100</f>
        <v>98.50518856948642</v>
      </c>
      <c r="H287" s="156"/>
      <c r="I287" s="33"/>
      <c r="J287" s="2"/>
      <c r="K287" s="3"/>
      <c r="L287" s="3"/>
      <c r="M287" s="3"/>
    </row>
    <row r="288" spans="1:13" ht="18.75" customHeight="1">
      <c r="A288" s="179"/>
      <c r="B288" s="173"/>
      <c r="C288" s="138"/>
      <c r="D288" s="70" t="s">
        <v>20</v>
      </c>
      <c r="E288" s="71">
        <f>E293+E302+E307+E312+E317+E322+E331+E336</f>
        <v>0</v>
      </c>
      <c r="F288" s="71">
        <f>F293+F302+F307+F312+F317+F322+F331+F336</f>
        <v>0</v>
      </c>
      <c r="G288" s="72">
        <v>0</v>
      </c>
      <c r="H288" s="156"/>
      <c r="I288" s="33"/>
      <c r="K288" s="13"/>
      <c r="L288" s="8"/>
      <c r="M288" s="3"/>
    </row>
    <row r="289" spans="1:14" ht="24" customHeight="1">
      <c r="A289" s="183"/>
      <c r="B289" s="199"/>
      <c r="C289" s="142"/>
      <c r="D289" s="70" t="s">
        <v>22</v>
      </c>
      <c r="E289" s="71">
        <f t="shared" si="12"/>
        <v>124460168.03999999</v>
      </c>
      <c r="F289" s="71">
        <f>F294+F303+F308+F313+F318+F323+F332+F337</f>
        <v>123540883.67</v>
      </c>
      <c r="G289" s="72">
        <f aca="true" t="shared" si="13" ref="G289:G294">F289/E289*100</f>
        <v>99.26138267007278</v>
      </c>
      <c r="H289" s="156"/>
      <c r="I289" s="33"/>
      <c r="K289" s="6"/>
      <c r="L289" s="5"/>
      <c r="M289" s="127"/>
      <c r="N289" s="127"/>
    </row>
    <row r="290" spans="1:14" ht="24.75" customHeight="1">
      <c r="A290" s="68" t="s">
        <v>54</v>
      </c>
      <c r="B290" s="128" t="s">
        <v>31</v>
      </c>
      <c r="C290" s="69"/>
      <c r="D290" s="70" t="s">
        <v>21</v>
      </c>
      <c r="E290" s="71">
        <f>SUM(E291:E294)</f>
        <v>627368555.7599999</v>
      </c>
      <c r="F290" s="71">
        <f>SUM(F291:F294)</f>
        <v>617685697.95</v>
      </c>
      <c r="G290" s="72">
        <f t="shared" si="13"/>
        <v>98.45659178785748</v>
      </c>
      <c r="H290" s="148"/>
      <c r="I290" s="30"/>
      <c r="K290" s="3"/>
      <c r="L290" s="3"/>
      <c r="M290" s="3"/>
      <c r="N290" s="3"/>
    </row>
    <row r="291" spans="1:9" ht="21" customHeight="1">
      <c r="A291" s="94"/>
      <c r="B291" s="129"/>
      <c r="C291" s="74"/>
      <c r="D291" s="75" t="s">
        <v>18</v>
      </c>
      <c r="E291" s="76">
        <v>214739723.39</v>
      </c>
      <c r="F291" s="76">
        <v>214697804.12</v>
      </c>
      <c r="G291" s="66">
        <f t="shared" si="13"/>
        <v>99.98047903325094</v>
      </c>
      <c r="H291" s="149"/>
      <c r="I291" s="30"/>
    </row>
    <row r="292" spans="1:13" ht="21" customHeight="1">
      <c r="A292" s="94"/>
      <c r="B292" s="129"/>
      <c r="C292" s="74"/>
      <c r="D292" s="75" t="s">
        <v>19</v>
      </c>
      <c r="E292" s="76">
        <v>351170309.21</v>
      </c>
      <c r="F292" s="76">
        <v>341970020.98</v>
      </c>
      <c r="G292" s="66">
        <f t="shared" si="13"/>
        <v>97.38010646438273</v>
      </c>
      <c r="H292" s="149"/>
      <c r="I292" s="30"/>
      <c r="K292" s="3"/>
      <c r="M292" s="5"/>
    </row>
    <row r="293" spans="1:11" ht="21" customHeight="1">
      <c r="A293" s="94"/>
      <c r="B293" s="129"/>
      <c r="C293" s="74"/>
      <c r="D293" s="75" t="s">
        <v>20</v>
      </c>
      <c r="E293" s="76">
        <v>0</v>
      </c>
      <c r="F293" s="76">
        <v>0</v>
      </c>
      <c r="G293" s="66">
        <v>0</v>
      </c>
      <c r="H293" s="149"/>
      <c r="I293" s="30"/>
      <c r="K293" s="4"/>
    </row>
    <row r="294" spans="1:9" ht="24.75" customHeight="1" thickBot="1">
      <c r="A294" s="109"/>
      <c r="B294" s="130"/>
      <c r="C294" s="78"/>
      <c r="D294" s="79" t="s">
        <v>22</v>
      </c>
      <c r="E294" s="80">
        <v>61458523.16</v>
      </c>
      <c r="F294" s="80">
        <v>61017872.85</v>
      </c>
      <c r="G294" s="81">
        <f t="shared" si="13"/>
        <v>99.2830118796496</v>
      </c>
      <c r="H294" s="150"/>
      <c r="I294" s="30"/>
    </row>
    <row r="295" spans="1:9" ht="15.75" customHeight="1">
      <c r="A295" s="85"/>
      <c r="B295" s="85"/>
      <c r="C295" s="86"/>
      <c r="D295" s="86"/>
      <c r="E295" s="87"/>
      <c r="F295" s="87"/>
      <c r="G295" s="88"/>
      <c r="H295" s="89" t="s">
        <v>87</v>
      </c>
      <c r="I295" s="44"/>
    </row>
    <row r="296" spans="1:9" ht="26.25" customHeight="1">
      <c r="A296" s="135" t="s">
        <v>0</v>
      </c>
      <c r="B296" s="135" t="s">
        <v>30</v>
      </c>
      <c r="C296" s="135" t="s">
        <v>89</v>
      </c>
      <c r="D296" s="136" t="s">
        <v>29</v>
      </c>
      <c r="E296" s="136"/>
      <c r="F296" s="136"/>
      <c r="G296" s="135" t="s">
        <v>91</v>
      </c>
      <c r="H296" s="135" t="s">
        <v>24</v>
      </c>
      <c r="I296" s="39"/>
    </row>
    <row r="297" spans="1:9" ht="51.75" customHeight="1">
      <c r="A297" s="135"/>
      <c r="B297" s="135"/>
      <c r="C297" s="135"/>
      <c r="D297" s="90" t="s">
        <v>23</v>
      </c>
      <c r="E297" s="90" t="s">
        <v>90</v>
      </c>
      <c r="F297" s="90" t="s">
        <v>106</v>
      </c>
      <c r="G297" s="135"/>
      <c r="H297" s="135"/>
      <c r="I297" s="39"/>
    </row>
    <row r="298" spans="1:9" ht="15.75">
      <c r="A298" s="114" t="s">
        <v>1</v>
      </c>
      <c r="B298" s="114" t="s">
        <v>2</v>
      </c>
      <c r="C298" s="114" t="s">
        <v>3</v>
      </c>
      <c r="D298" s="114" t="s">
        <v>4</v>
      </c>
      <c r="E298" s="114" t="s">
        <v>5</v>
      </c>
      <c r="F298" s="114" t="s">
        <v>6</v>
      </c>
      <c r="G298" s="114" t="s">
        <v>7</v>
      </c>
      <c r="H298" s="114" t="s">
        <v>8</v>
      </c>
      <c r="I298" s="42"/>
    </row>
    <row r="299" spans="1:14" ht="19.5" customHeight="1">
      <c r="A299" s="94" t="s">
        <v>55</v>
      </c>
      <c r="B299" s="129" t="s">
        <v>32</v>
      </c>
      <c r="C299" s="74"/>
      <c r="D299" s="108" t="s">
        <v>21</v>
      </c>
      <c r="E299" s="93">
        <f>SUM(E300:E303)</f>
        <v>695886728.07</v>
      </c>
      <c r="F299" s="93">
        <f>SUM(F300:F303)</f>
        <v>695537745</v>
      </c>
      <c r="G299" s="65">
        <f>F299/E299*100</f>
        <v>99.94985059264344</v>
      </c>
      <c r="H299" s="148"/>
      <c r="I299" s="30"/>
      <c r="K299" s="3"/>
      <c r="L299" s="3"/>
      <c r="M299" s="3"/>
      <c r="N299" s="3"/>
    </row>
    <row r="300" spans="1:9" ht="19.5" customHeight="1">
      <c r="A300" s="94"/>
      <c r="B300" s="129"/>
      <c r="C300" s="74"/>
      <c r="D300" s="75" t="s">
        <v>18</v>
      </c>
      <c r="E300" s="76">
        <v>313261876.9</v>
      </c>
      <c r="F300" s="76">
        <v>313169521.75</v>
      </c>
      <c r="G300" s="66">
        <f>F300/E300*100</f>
        <v>99.97051822873759</v>
      </c>
      <c r="H300" s="149"/>
      <c r="I300" s="30"/>
    </row>
    <row r="301" spans="1:13" ht="19.5" customHeight="1">
      <c r="A301" s="94"/>
      <c r="B301" s="129"/>
      <c r="C301" s="74"/>
      <c r="D301" s="75" t="s">
        <v>19</v>
      </c>
      <c r="E301" s="76">
        <v>359340007.56</v>
      </c>
      <c r="F301" s="76">
        <v>359285676.88</v>
      </c>
      <c r="G301" s="66">
        <f>F301/E301*100</f>
        <v>99.98488042554212</v>
      </c>
      <c r="H301" s="149"/>
      <c r="I301" s="30"/>
      <c r="K301" s="5"/>
      <c r="M301" s="5"/>
    </row>
    <row r="302" spans="1:9" ht="19.5" customHeight="1">
      <c r="A302" s="94"/>
      <c r="B302" s="129"/>
      <c r="C302" s="74"/>
      <c r="D302" s="75" t="s">
        <v>20</v>
      </c>
      <c r="E302" s="76">
        <v>0</v>
      </c>
      <c r="F302" s="76">
        <v>0</v>
      </c>
      <c r="G302" s="66">
        <v>0</v>
      </c>
      <c r="H302" s="149"/>
      <c r="I302" s="30"/>
    </row>
    <row r="303" spans="1:13" ht="30.75" customHeight="1">
      <c r="A303" s="95"/>
      <c r="B303" s="129"/>
      <c r="C303" s="74"/>
      <c r="D303" s="69" t="s">
        <v>22</v>
      </c>
      <c r="E303" s="76">
        <v>23284843.61</v>
      </c>
      <c r="F303" s="76">
        <v>23082546.37</v>
      </c>
      <c r="G303" s="66">
        <f>F303/E303*100</f>
        <v>99.13120636157883</v>
      </c>
      <c r="H303" s="154"/>
      <c r="I303" s="30"/>
      <c r="M303" s="5"/>
    </row>
    <row r="304" spans="1:9" ht="15.75" customHeight="1">
      <c r="A304" s="94" t="s">
        <v>56</v>
      </c>
      <c r="B304" s="128" t="s">
        <v>49</v>
      </c>
      <c r="C304" s="69"/>
      <c r="D304" s="70" t="s">
        <v>21</v>
      </c>
      <c r="E304" s="71">
        <f>SUM(E305:E308)</f>
        <v>55807718.66</v>
      </c>
      <c r="F304" s="71">
        <f>SUM(F305:F308)</f>
        <v>55006070.86</v>
      </c>
      <c r="G304" s="72">
        <f>F304/E304*100</f>
        <v>98.5635538967577</v>
      </c>
      <c r="H304" s="131"/>
      <c r="I304" s="39"/>
    </row>
    <row r="305" spans="1:9" ht="15.75">
      <c r="A305" s="94"/>
      <c r="B305" s="129"/>
      <c r="C305" s="74"/>
      <c r="D305" s="75" t="s">
        <v>18</v>
      </c>
      <c r="E305" s="76">
        <v>16476318.66</v>
      </c>
      <c r="F305" s="76">
        <v>16476117.85</v>
      </c>
      <c r="G305" s="66">
        <f>F305/E305*100</f>
        <v>99.99878122046469</v>
      </c>
      <c r="H305" s="132"/>
      <c r="I305" s="39"/>
    </row>
    <row r="306" spans="1:9" ht="15.75">
      <c r="A306" s="94"/>
      <c r="B306" s="129"/>
      <c r="C306" s="74"/>
      <c r="D306" s="75" t="s">
        <v>19</v>
      </c>
      <c r="E306" s="76">
        <v>39331400</v>
      </c>
      <c r="F306" s="76">
        <v>38529953.01</v>
      </c>
      <c r="G306" s="66">
        <f>F306/E306*100</f>
        <v>97.96232274976228</v>
      </c>
      <c r="H306" s="132"/>
      <c r="I306" s="39"/>
    </row>
    <row r="307" spans="1:9" ht="15.75">
      <c r="A307" s="94"/>
      <c r="B307" s="129"/>
      <c r="C307" s="74"/>
      <c r="D307" s="75" t="s">
        <v>20</v>
      </c>
      <c r="E307" s="76">
        <v>0</v>
      </c>
      <c r="F307" s="76">
        <v>0</v>
      </c>
      <c r="G307" s="66">
        <v>0</v>
      </c>
      <c r="H307" s="132"/>
      <c r="I307" s="39"/>
    </row>
    <row r="308" spans="1:9" ht="15.75">
      <c r="A308" s="94"/>
      <c r="B308" s="134"/>
      <c r="C308" s="96"/>
      <c r="D308" s="75" t="s">
        <v>22</v>
      </c>
      <c r="E308" s="76">
        <v>0</v>
      </c>
      <c r="F308" s="76">
        <v>0</v>
      </c>
      <c r="G308" s="66">
        <v>0</v>
      </c>
      <c r="H308" s="147"/>
      <c r="I308" s="39"/>
    </row>
    <row r="309" spans="1:9" ht="15.75" customHeight="1">
      <c r="A309" s="68" t="s">
        <v>57</v>
      </c>
      <c r="B309" s="128" t="s">
        <v>50</v>
      </c>
      <c r="C309" s="69"/>
      <c r="D309" s="70" t="s">
        <v>21</v>
      </c>
      <c r="E309" s="71">
        <f>SUM(E310:E313)</f>
        <v>21449180.680000003</v>
      </c>
      <c r="F309" s="71">
        <f>SUM(F310:F313)</f>
        <v>21449180.680000003</v>
      </c>
      <c r="G309" s="72">
        <f>F309/E309*100</f>
        <v>100</v>
      </c>
      <c r="H309" s="148"/>
      <c r="I309" s="30"/>
    </row>
    <row r="310" spans="1:9" ht="15.75">
      <c r="A310" s="94"/>
      <c r="B310" s="129"/>
      <c r="C310" s="74"/>
      <c r="D310" s="75" t="s">
        <v>18</v>
      </c>
      <c r="E310" s="76">
        <v>21301599.51</v>
      </c>
      <c r="F310" s="76">
        <v>21301599.51</v>
      </c>
      <c r="G310" s="66">
        <f>F310/E310*100</f>
        <v>100</v>
      </c>
      <c r="H310" s="149"/>
      <c r="I310" s="30"/>
    </row>
    <row r="311" spans="1:9" ht="15.75">
      <c r="A311" s="94"/>
      <c r="B311" s="129"/>
      <c r="C311" s="74"/>
      <c r="D311" s="75" t="s">
        <v>19</v>
      </c>
      <c r="E311" s="76">
        <v>0</v>
      </c>
      <c r="F311" s="76">
        <v>0</v>
      </c>
      <c r="G311" s="66">
        <v>0</v>
      </c>
      <c r="H311" s="149"/>
      <c r="I311" s="30"/>
    </row>
    <row r="312" spans="1:9" ht="15.75">
      <c r="A312" s="94"/>
      <c r="B312" s="129"/>
      <c r="C312" s="74"/>
      <c r="D312" s="75" t="s">
        <v>20</v>
      </c>
      <c r="E312" s="76">
        <v>0</v>
      </c>
      <c r="F312" s="76">
        <v>0</v>
      </c>
      <c r="G312" s="66">
        <v>0</v>
      </c>
      <c r="H312" s="149"/>
      <c r="I312" s="30"/>
    </row>
    <row r="313" spans="1:9" ht="15.75">
      <c r="A313" s="95"/>
      <c r="B313" s="134"/>
      <c r="C313" s="96"/>
      <c r="D313" s="75" t="s">
        <v>22</v>
      </c>
      <c r="E313" s="76">
        <v>147581.17</v>
      </c>
      <c r="F313" s="76">
        <v>147581.17</v>
      </c>
      <c r="G313" s="66">
        <f>F313/E313*100</f>
        <v>100</v>
      </c>
      <c r="H313" s="154"/>
      <c r="I313" s="30"/>
    </row>
    <row r="314" spans="1:9" ht="20.25" customHeight="1">
      <c r="A314" s="94" t="s">
        <v>58</v>
      </c>
      <c r="B314" s="128" t="s">
        <v>51</v>
      </c>
      <c r="C314" s="69"/>
      <c r="D314" s="70" t="s">
        <v>21</v>
      </c>
      <c r="E314" s="71">
        <f>SUM(E315:E318)</f>
        <v>29185946.28</v>
      </c>
      <c r="F314" s="71">
        <f>SUM(F315:F318)</f>
        <v>29174007.759999998</v>
      </c>
      <c r="G314" s="72">
        <f>F314/E314*100</f>
        <v>99.95909497027964</v>
      </c>
      <c r="H314" s="148"/>
      <c r="I314" s="30"/>
    </row>
    <row r="315" spans="1:9" ht="15.75">
      <c r="A315" s="94"/>
      <c r="B315" s="129"/>
      <c r="C315" s="74"/>
      <c r="D315" s="75" t="s">
        <v>18</v>
      </c>
      <c r="E315" s="76">
        <v>28135196.18</v>
      </c>
      <c r="F315" s="76">
        <v>28135196.18</v>
      </c>
      <c r="G315" s="66">
        <f>F315/E315*100</f>
        <v>100</v>
      </c>
      <c r="H315" s="149"/>
      <c r="I315" s="30"/>
    </row>
    <row r="316" spans="1:9" ht="15.75">
      <c r="A316" s="94"/>
      <c r="B316" s="129"/>
      <c r="C316" s="74"/>
      <c r="D316" s="75" t="s">
        <v>19</v>
      </c>
      <c r="E316" s="76">
        <v>0</v>
      </c>
      <c r="F316" s="76">
        <v>0</v>
      </c>
      <c r="G316" s="66">
        <v>0</v>
      </c>
      <c r="H316" s="149"/>
      <c r="I316" s="30"/>
    </row>
    <row r="317" spans="1:9" ht="15.75">
      <c r="A317" s="94"/>
      <c r="B317" s="129"/>
      <c r="C317" s="74"/>
      <c r="D317" s="75" t="s">
        <v>20</v>
      </c>
      <c r="E317" s="76">
        <v>0</v>
      </c>
      <c r="F317" s="76">
        <v>0</v>
      </c>
      <c r="G317" s="66">
        <v>0</v>
      </c>
      <c r="H317" s="149"/>
      <c r="I317" s="30"/>
    </row>
    <row r="318" spans="1:9" ht="15.75">
      <c r="A318" s="94"/>
      <c r="B318" s="134"/>
      <c r="C318" s="96"/>
      <c r="D318" s="75" t="s">
        <v>22</v>
      </c>
      <c r="E318" s="76">
        <v>1050750.1</v>
      </c>
      <c r="F318" s="76">
        <v>1038811.58</v>
      </c>
      <c r="G318" s="66">
        <f>F318/E318*100</f>
        <v>98.86380976789818</v>
      </c>
      <c r="H318" s="154"/>
      <c r="I318" s="30"/>
    </row>
    <row r="319" spans="1:9" ht="15.75" customHeight="1">
      <c r="A319" s="68" t="s">
        <v>59</v>
      </c>
      <c r="B319" s="128" t="s">
        <v>52</v>
      </c>
      <c r="C319" s="69"/>
      <c r="D319" s="70" t="s">
        <v>21</v>
      </c>
      <c r="E319" s="71">
        <f>SUM(E320:E323)</f>
        <v>56565898</v>
      </c>
      <c r="F319" s="71">
        <f>SUM(F320:F323)</f>
        <v>54851706.34</v>
      </c>
      <c r="G319" s="72">
        <f>F319/E319*100</f>
        <v>96.96956696418044</v>
      </c>
      <c r="H319" s="148"/>
      <c r="I319" s="30"/>
    </row>
    <row r="320" spans="1:9" ht="15.75">
      <c r="A320" s="94"/>
      <c r="B320" s="129"/>
      <c r="C320" s="74"/>
      <c r="D320" s="75" t="s">
        <v>18</v>
      </c>
      <c r="E320" s="76">
        <v>6439998</v>
      </c>
      <c r="F320" s="76">
        <v>6439998</v>
      </c>
      <c r="G320" s="66">
        <f>F320/E320*100</f>
        <v>100</v>
      </c>
      <c r="H320" s="149"/>
      <c r="I320" s="30"/>
    </row>
    <row r="321" spans="1:9" ht="15.75">
      <c r="A321" s="94"/>
      <c r="B321" s="129"/>
      <c r="C321" s="74"/>
      <c r="D321" s="75" t="s">
        <v>19</v>
      </c>
      <c r="E321" s="76">
        <v>15925900</v>
      </c>
      <c r="F321" s="76">
        <v>14476106.64</v>
      </c>
      <c r="G321" s="66">
        <f>F321/E321*100</f>
        <v>90.896631524749</v>
      </c>
      <c r="H321" s="149"/>
      <c r="I321" s="30"/>
    </row>
    <row r="322" spans="1:9" ht="15.75">
      <c r="A322" s="94"/>
      <c r="B322" s="129"/>
      <c r="C322" s="74"/>
      <c r="D322" s="75" t="s">
        <v>20</v>
      </c>
      <c r="E322" s="76">
        <v>0</v>
      </c>
      <c r="F322" s="76">
        <v>0</v>
      </c>
      <c r="G322" s="66">
        <v>0</v>
      </c>
      <c r="H322" s="149"/>
      <c r="I322" s="30"/>
    </row>
    <row r="323" spans="1:9" ht="21" customHeight="1" thickBot="1">
      <c r="A323" s="109"/>
      <c r="B323" s="130"/>
      <c r="C323" s="78"/>
      <c r="D323" s="79" t="s">
        <v>22</v>
      </c>
      <c r="E323" s="80">
        <v>34200000</v>
      </c>
      <c r="F323" s="80">
        <v>33935601.7</v>
      </c>
      <c r="G323" s="81">
        <f>F323/E323*100</f>
        <v>99.22690555555556</v>
      </c>
      <c r="H323" s="150"/>
      <c r="I323" s="30"/>
    </row>
    <row r="324" spans="1:9" ht="15.75">
      <c r="A324" s="85"/>
      <c r="B324" s="85"/>
      <c r="C324" s="86"/>
      <c r="D324" s="86"/>
      <c r="E324" s="87"/>
      <c r="F324" s="87"/>
      <c r="G324" s="88"/>
      <c r="H324" s="89" t="s">
        <v>88</v>
      </c>
      <c r="I324" s="44"/>
    </row>
    <row r="325" spans="1:9" ht="30" customHeight="1">
      <c r="A325" s="135" t="s">
        <v>0</v>
      </c>
      <c r="B325" s="135" t="s">
        <v>30</v>
      </c>
      <c r="C325" s="135" t="s">
        <v>89</v>
      </c>
      <c r="D325" s="136" t="s">
        <v>29</v>
      </c>
      <c r="E325" s="136"/>
      <c r="F325" s="136"/>
      <c r="G325" s="135" t="s">
        <v>91</v>
      </c>
      <c r="H325" s="135" t="s">
        <v>24</v>
      </c>
      <c r="I325" s="39"/>
    </row>
    <row r="326" spans="1:11" ht="59.25" customHeight="1">
      <c r="A326" s="135"/>
      <c r="B326" s="135"/>
      <c r="C326" s="135"/>
      <c r="D326" s="90" t="s">
        <v>23</v>
      </c>
      <c r="E326" s="90" t="s">
        <v>90</v>
      </c>
      <c r="F326" s="90" t="s">
        <v>106</v>
      </c>
      <c r="G326" s="135"/>
      <c r="H326" s="135"/>
      <c r="I326" s="39"/>
      <c r="K326" s="127"/>
    </row>
    <row r="327" spans="1:11" ht="15.75">
      <c r="A327" s="114" t="s">
        <v>1</v>
      </c>
      <c r="B327" s="114" t="s">
        <v>2</v>
      </c>
      <c r="C327" s="114" t="s">
        <v>3</v>
      </c>
      <c r="D327" s="114" t="s">
        <v>4</v>
      </c>
      <c r="E327" s="114" t="s">
        <v>5</v>
      </c>
      <c r="F327" s="114" t="s">
        <v>6</v>
      </c>
      <c r="G327" s="114" t="s">
        <v>7</v>
      </c>
      <c r="H327" s="114" t="s">
        <v>8</v>
      </c>
      <c r="I327" s="42"/>
      <c r="K327" s="127"/>
    </row>
    <row r="328" spans="1:11" ht="21.75" customHeight="1">
      <c r="A328" s="94" t="s">
        <v>60</v>
      </c>
      <c r="B328" s="129" t="s">
        <v>53</v>
      </c>
      <c r="C328" s="74"/>
      <c r="D328" s="108" t="s">
        <v>21</v>
      </c>
      <c r="E328" s="93">
        <f>SUM(E329:E332)</f>
        <v>17031260</v>
      </c>
      <c r="F328" s="93">
        <f>SUM(F329:F332)</f>
        <v>17020960</v>
      </c>
      <c r="G328" s="65">
        <f>F328/E328*100</f>
        <v>99.93952297128926</v>
      </c>
      <c r="H328" s="131"/>
      <c r="I328" s="39"/>
      <c r="K328" s="127"/>
    </row>
    <row r="329" spans="1:11" ht="21.75" customHeight="1">
      <c r="A329" s="94"/>
      <c r="B329" s="129"/>
      <c r="C329" s="74"/>
      <c r="D329" s="75" t="s">
        <v>18</v>
      </c>
      <c r="E329" s="76">
        <v>8846090</v>
      </c>
      <c r="F329" s="76">
        <v>8846090</v>
      </c>
      <c r="G329" s="66">
        <f>F329/E329*100</f>
        <v>100</v>
      </c>
      <c r="H329" s="132"/>
      <c r="I329" s="39"/>
      <c r="K329" s="127"/>
    </row>
    <row r="330" spans="1:11" ht="21.75" customHeight="1">
      <c r="A330" s="94"/>
      <c r="B330" s="129"/>
      <c r="C330" s="74"/>
      <c r="D330" s="75" t="s">
        <v>19</v>
      </c>
      <c r="E330" s="76">
        <v>3866700</v>
      </c>
      <c r="F330" s="76">
        <v>3856400</v>
      </c>
      <c r="G330" s="66">
        <f>F330/E330*100</f>
        <v>99.73362298600874</v>
      </c>
      <c r="H330" s="132"/>
      <c r="I330" s="39"/>
      <c r="K330" s="127"/>
    </row>
    <row r="331" spans="1:11" ht="21.75" customHeight="1">
      <c r="A331" s="94"/>
      <c r="B331" s="129"/>
      <c r="C331" s="74"/>
      <c r="D331" s="75" t="s">
        <v>20</v>
      </c>
      <c r="E331" s="76">
        <v>0</v>
      </c>
      <c r="F331" s="76">
        <v>0</v>
      </c>
      <c r="G331" s="66">
        <v>0</v>
      </c>
      <c r="H331" s="132"/>
      <c r="I331" s="39"/>
      <c r="K331" s="127"/>
    </row>
    <row r="332" spans="1:11" ht="21.75" customHeight="1">
      <c r="A332" s="94"/>
      <c r="B332" s="134"/>
      <c r="C332" s="96"/>
      <c r="D332" s="75" t="s">
        <v>22</v>
      </c>
      <c r="E332" s="76">
        <v>4318470</v>
      </c>
      <c r="F332" s="76">
        <v>4318470</v>
      </c>
      <c r="G332" s="66">
        <f>F332/E332*100</f>
        <v>100</v>
      </c>
      <c r="H332" s="147"/>
      <c r="I332" s="39"/>
      <c r="K332" s="29"/>
    </row>
    <row r="333" spans="1:11" ht="24" customHeight="1">
      <c r="A333" s="68" t="s">
        <v>61</v>
      </c>
      <c r="B333" s="128" t="s">
        <v>108</v>
      </c>
      <c r="C333" s="69"/>
      <c r="D333" s="70" t="s">
        <v>21</v>
      </c>
      <c r="E333" s="71">
        <f>SUM(E334:E337)</f>
        <v>19417416.71</v>
      </c>
      <c r="F333" s="71">
        <f>SUM(F334:F337)</f>
        <v>19387318.5</v>
      </c>
      <c r="G333" s="72">
        <f>F333/E333*100</f>
        <v>99.84499374736858</v>
      </c>
      <c r="H333" s="145"/>
      <c r="I333" s="45"/>
      <c r="K333" s="29"/>
    </row>
    <row r="334" spans="1:11" ht="30.75" customHeight="1">
      <c r="A334" s="100"/>
      <c r="B334" s="129"/>
      <c r="C334" s="74"/>
      <c r="D334" s="75" t="s">
        <v>18</v>
      </c>
      <c r="E334" s="76">
        <v>18642902.98</v>
      </c>
      <c r="F334" s="76">
        <v>18612804.77</v>
      </c>
      <c r="G334" s="66">
        <f>F334/E334*100</f>
        <v>99.83855405978194</v>
      </c>
      <c r="H334" s="146"/>
      <c r="I334" s="45"/>
      <c r="K334" s="29"/>
    </row>
    <row r="335" spans="1:11" ht="24" customHeight="1">
      <c r="A335" s="100"/>
      <c r="B335" s="129"/>
      <c r="C335" s="74"/>
      <c r="D335" s="75" t="s">
        <v>19</v>
      </c>
      <c r="E335" s="76">
        <v>774513.73</v>
      </c>
      <c r="F335" s="76">
        <v>774513.73</v>
      </c>
      <c r="G335" s="66">
        <f>F335/E335*100</f>
        <v>100</v>
      </c>
      <c r="H335" s="146"/>
      <c r="I335" s="45"/>
      <c r="K335" s="29"/>
    </row>
    <row r="336" spans="1:11" ht="18" customHeight="1">
      <c r="A336" s="100"/>
      <c r="B336" s="129"/>
      <c r="C336" s="74"/>
      <c r="D336" s="75" t="s">
        <v>20</v>
      </c>
      <c r="E336" s="76">
        <v>0</v>
      </c>
      <c r="F336" s="76">
        <v>0</v>
      </c>
      <c r="G336" s="66">
        <v>0</v>
      </c>
      <c r="H336" s="146"/>
      <c r="I336" s="45"/>
      <c r="K336" s="29"/>
    </row>
    <row r="337" spans="1:11" ht="21.75" customHeight="1" thickBot="1">
      <c r="A337" s="101"/>
      <c r="B337" s="130"/>
      <c r="C337" s="78"/>
      <c r="D337" s="79" t="s">
        <v>22</v>
      </c>
      <c r="E337" s="76">
        <v>0</v>
      </c>
      <c r="F337" s="76">
        <v>0</v>
      </c>
      <c r="G337" s="66">
        <v>0</v>
      </c>
      <c r="H337" s="146"/>
      <c r="I337" s="45"/>
      <c r="K337" s="29"/>
    </row>
    <row r="338" spans="1:11" ht="15" customHeight="1">
      <c r="A338" s="206"/>
      <c r="B338" s="161" t="s">
        <v>26</v>
      </c>
      <c r="C338" s="167"/>
      <c r="D338" s="58" t="s">
        <v>21</v>
      </c>
      <c r="E338" s="98">
        <f>SUM(E339:E342)</f>
        <v>2417165969.47</v>
      </c>
      <c r="F338" s="98">
        <f>SUM(F339:F342)</f>
        <v>2382486648.7299995</v>
      </c>
      <c r="G338" s="22">
        <f>F338/E338*100</f>
        <v>98.56529004718678</v>
      </c>
      <c r="H338" s="164"/>
      <c r="I338" s="33"/>
      <c r="J338" s="2"/>
      <c r="K338" s="29"/>
    </row>
    <row r="339" spans="1:12" ht="15" customHeight="1">
      <c r="A339" s="207"/>
      <c r="B339" s="162"/>
      <c r="C339" s="168"/>
      <c r="D339" s="59" t="s">
        <v>18</v>
      </c>
      <c r="E339" s="71">
        <f aca="true" t="shared" si="14" ref="E339:F342">E7+E31+E60+E65+E70+E103+E156+E204+E209+E214+E219+E257+E286</f>
        <v>1430483912.6599998</v>
      </c>
      <c r="F339" s="71">
        <f t="shared" si="14"/>
        <v>1410310083.56</v>
      </c>
      <c r="G339" s="23">
        <f>F339/E339*100</f>
        <v>98.58971995969627</v>
      </c>
      <c r="H339" s="165"/>
      <c r="I339" s="33"/>
      <c r="J339" s="2"/>
      <c r="K339" s="38"/>
      <c r="L339" s="14"/>
    </row>
    <row r="340" spans="1:12" ht="15" customHeight="1">
      <c r="A340" s="207"/>
      <c r="B340" s="162"/>
      <c r="C340" s="168"/>
      <c r="D340" s="59" t="s">
        <v>19</v>
      </c>
      <c r="E340" s="71">
        <f t="shared" si="14"/>
        <v>839085012.24</v>
      </c>
      <c r="F340" s="71">
        <f t="shared" si="14"/>
        <v>825746443.33</v>
      </c>
      <c r="G340" s="23">
        <f>F340/E340*100</f>
        <v>98.4103435628779</v>
      </c>
      <c r="H340" s="165"/>
      <c r="I340" s="33"/>
      <c r="J340" s="2"/>
      <c r="K340" s="38"/>
      <c r="L340" s="14"/>
    </row>
    <row r="341" spans="1:12" ht="15" customHeight="1">
      <c r="A341" s="207"/>
      <c r="B341" s="162"/>
      <c r="C341" s="168"/>
      <c r="D341" s="59" t="s">
        <v>20</v>
      </c>
      <c r="E341" s="71">
        <f t="shared" si="14"/>
        <v>11873080.51</v>
      </c>
      <c r="F341" s="71">
        <f t="shared" si="14"/>
        <v>11860428.95</v>
      </c>
      <c r="G341" s="23">
        <f>F341/E341*100</f>
        <v>99.89344332341261</v>
      </c>
      <c r="H341" s="165"/>
      <c r="I341" s="33"/>
      <c r="J341" s="2"/>
      <c r="K341" s="38"/>
      <c r="L341" s="14"/>
    </row>
    <row r="342" spans="1:12" ht="15" customHeight="1" thickBot="1">
      <c r="A342" s="208"/>
      <c r="B342" s="163"/>
      <c r="C342" s="169"/>
      <c r="D342" s="27" t="s">
        <v>22</v>
      </c>
      <c r="E342" s="103">
        <f t="shared" si="14"/>
        <v>135723964.06</v>
      </c>
      <c r="F342" s="103">
        <f t="shared" si="14"/>
        <v>134569692.89000002</v>
      </c>
      <c r="G342" s="24">
        <f>F342/E342*100</f>
        <v>99.14954505050434</v>
      </c>
      <c r="H342" s="166"/>
      <c r="I342" s="33"/>
      <c r="K342" s="29"/>
      <c r="L342" s="14"/>
    </row>
    <row r="343" spans="1:12" ht="15" customHeight="1">
      <c r="A343" s="30"/>
      <c r="B343" s="31"/>
      <c r="C343" s="30"/>
      <c r="D343" s="32"/>
      <c r="E343" s="63"/>
      <c r="F343" s="63"/>
      <c r="G343" s="64"/>
      <c r="H343" s="33"/>
      <c r="I343" s="33"/>
      <c r="K343" s="14"/>
      <c r="L343" s="14"/>
    </row>
    <row r="344" spans="1:12" ht="15" customHeight="1">
      <c r="A344" s="30"/>
      <c r="B344" s="31"/>
      <c r="C344" s="30"/>
      <c r="D344" s="32"/>
      <c r="E344" s="63"/>
      <c r="F344" s="63"/>
      <c r="G344" s="64"/>
      <c r="H344" s="33"/>
      <c r="I344" s="33"/>
      <c r="K344" s="14"/>
      <c r="L344" s="14"/>
    </row>
    <row r="345" spans="1:12" ht="15" customHeight="1">
      <c r="A345" s="30"/>
      <c r="B345" s="31"/>
      <c r="C345" s="30"/>
      <c r="D345" s="32"/>
      <c r="E345" s="63"/>
      <c r="F345" s="63"/>
      <c r="G345" s="64"/>
      <c r="H345" s="33"/>
      <c r="I345" s="33"/>
      <c r="K345" s="14"/>
      <c r="L345" s="14"/>
    </row>
    <row r="346" spans="1:12" ht="15" customHeight="1">
      <c r="A346" s="30"/>
      <c r="B346" s="31"/>
      <c r="C346" s="30"/>
      <c r="D346" s="32"/>
      <c r="E346" s="63"/>
      <c r="F346" s="63"/>
      <c r="G346" s="64"/>
      <c r="H346" s="33"/>
      <c r="I346" s="33"/>
      <c r="J346" s="2"/>
      <c r="K346" s="14"/>
      <c r="L346" s="14"/>
    </row>
    <row r="347" spans="1:12" ht="15" customHeight="1">
      <c r="A347" s="30"/>
      <c r="B347" s="31"/>
      <c r="C347" s="30"/>
      <c r="D347" s="32"/>
      <c r="E347" s="63"/>
      <c r="F347" s="63"/>
      <c r="G347" s="64"/>
      <c r="H347" s="33"/>
      <c r="I347" s="33"/>
      <c r="K347" s="14"/>
      <c r="L347" s="14"/>
    </row>
    <row r="348" spans="1:12" ht="15" customHeight="1">
      <c r="A348" s="34"/>
      <c r="B348" s="34"/>
      <c r="C348" s="34"/>
      <c r="D348" s="34"/>
      <c r="E348" s="34"/>
      <c r="F348" s="35"/>
      <c r="G348" s="35"/>
      <c r="H348" s="36"/>
      <c r="I348" s="36"/>
      <c r="K348" s="14"/>
      <c r="L348" s="14"/>
    </row>
    <row r="349" spans="1:10" ht="15" customHeight="1">
      <c r="A349" s="34"/>
      <c r="B349" s="34"/>
      <c r="C349" s="34"/>
      <c r="D349" s="34"/>
      <c r="E349" s="35"/>
      <c r="F349" s="35"/>
      <c r="G349" s="35"/>
      <c r="H349" s="36"/>
      <c r="I349" s="36"/>
      <c r="J349" s="2"/>
    </row>
    <row r="350" spans="1:10" ht="15" customHeight="1">
      <c r="A350" s="34"/>
      <c r="B350" s="34"/>
      <c r="C350" s="34"/>
      <c r="D350" s="34"/>
      <c r="E350" s="35"/>
      <c r="F350" s="35"/>
      <c r="G350" s="35"/>
      <c r="H350" s="36"/>
      <c r="I350" s="36"/>
      <c r="J350" s="2"/>
    </row>
    <row r="351" spans="1:9" ht="15" customHeight="1">
      <c r="A351" s="34"/>
      <c r="B351" s="34"/>
      <c r="C351" s="34"/>
      <c r="D351" s="34"/>
      <c r="E351" s="34"/>
      <c r="F351" s="35"/>
      <c r="G351" s="35"/>
      <c r="H351" s="36"/>
      <c r="I351" s="36"/>
    </row>
    <row r="352" spans="1:9" ht="15" customHeight="1">
      <c r="A352" s="34"/>
      <c r="B352" s="34"/>
      <c r="C352" s="34"/>
      <c r="D352" s="34"/>
      <c r="E352" s="34"/>
      <c r="F352" s="35"/>
      <c r="G352" s="35"/>
      <c r="H352" s="36"/>
      <c r="I352" s="36"/>
    </row>
    <row r="353" spans="1:9" ht="15" customHeight="1">
      <c r="A353" s="34"/>
      <c r="B353" s="34"/>
      <c r="C353" s="34"/>
      <c r="D353" s="34"/>
      <c r="E353" s="34"/>
      <c r="F353" s="35"/>
      <c r="G353" s="35"/>
      <c r="H353" s="36"/>
      <c r="I353" s="36"/>
    </row>
    <row r="354" spans="1:9" ht="15" customHeight="1">
      <c r="A354" s="34"/>
      <c r="B354" s="34"/>
      <c r="C354" s="34"/>
      <c r="D354" s="34"/>
      <c r="E354" s="34"/>
      <c r="F354" s="35"/>
      <c r="G354" s="35"/>
      <c r="H354" s="36"/>
      <c r="I354" s="36"/>
    </row>
    <row r="355" spans="1:9" ht="15" customHeight="1">
      <c r="A355" s="34"/>
      <c r="B355" s="34"/>
      <c r="C355" s="34"/>
      <c r="D355" s="34"/>
      <c r="E355" s="34"/>
      <c r="F355" s="35"/>
      <c r="G355" s="35"/>
      <c r="H355" s="36"/>
      <c r="I355" s="36"/>
    </row>
    <row r="356" spans="1:9" ht="15" customHeight="1">
      <c r="A356" s="34"/>
      <c r="B356" s="34"/>
      <c r="C356" s="34"/>
      <c r="D356" s="34"/>
      <c r="E356" s="34"/>
      <c r="F356" s="35"/>
      <c r="G356" s="35"/>
      <c r="H356" s="36"/>
      <c r="I356" s="36"/>
    </row>
    <row r="357" spans="1:9" ht="15" customHeight="1">
      <c r="A357" s="34"/>
      <c r="B357" s="34"/>
      <c r="C357" s="34"/>
      <c r="D357" s="34"/>
      <c r="E357" s="34"/>
      <c r="F357" s="35"/>
      <c r="G357" s="35"/>
      <c r="H357" s="36"/>
      <c r="I357" s="36"/>
    </row>
    <row r="358" spans="1:9" ht="15" customHeight="1">
      <c r="A358" s="34"/>
      <c r="B358" s="34"/>
      <c r="C358" s="34"/>
      <c r="D358" s="34"/>
      <c r="E358" s="34"/>
      <c r="F358" s="35"/>
      <c r="G358" s="35"/>
      <c r="H358" s="36"/>
      <c r="I358" s="36"/>
    </row>
    <row r="359" spans="1:9" ht="15" customHeight="1">
      <c r="A359" s="34"/>
      <c r="B359" s="34"/>
      <c r="C359" s="34"/>
      <c r="D359" s="34"/>
      <c r="E359" s="34"/>
      <c r="F359" s="35"/>
      <c r="G359" s="35"/>
      <c r="H359" s="36"/>
      <c r="I359" s="36"/>
    </row>
    <row r="360" spans="1:9" ht="15" customHeight="1">
      <c r="A360" s="34"/>
      <c r="B360" s="34"/>
      <c r="C360" s="34"/>
      <c r="D360" s="34"/>
      <c r="E360" s="34"/>
      <c r="F360" s="35"/>
      <c r="G360" s="35"/>
      <c r="H360" s="36"/>
      <c r="I360" s="36"/>
    </row>
    <row r="361" spans="1:9" ht="15" customHeight="1">
      <c r="A361" s="34"/>
      <c r="B361" s="34"/>
      <c r="C361" s="34"/>
      <c r="D361" s="34"/>
      <c r="E361" s="34"/>
      <c r="F361" s="35"/>
      <c r="G361" s="35"/>
      <c r="H361" s="36"/>
      <c r="I361" s="36"/>
    </row>
    <row r="362" spans="1:9" ht="15" customHeight="1">
      <c r="A362" s="34"/>
      <c r="B362" s="34"/>
      <c r="C362" s="34"/>
      <c r="D362" s="34"/>
      <c r="E362" s="34"/>
      <c r="F362" s="35"/>
      <c r="G362" s="35"/>
      <c r="H362" s="36"/>
      <c r="I362" s="36"/>
    </row>
    <row r="363" spans="1:9" ht="15" customHeight="1">
      <c r="A363" s="34"/>
      <c r="B363" s="34"/>
      <c r="C363" s="34"/>
      <c r="D363" s="34"/>
      <c r="E363" s="34"/>
      <c r="F363" s="35"/>
      <c r="G363" s="35"/>
      <c r="H363" s="36"/>
      <c r="I363" s="36"/>
    </row>
    <row r="364" spans="1:9" ht="15" customHeight="1">
      <c r="A364" s="34"/>
      <c r="B364" s="34"/>
      <c r="C364" s="34"/>
      <c r="D364" s="34"/>
      <c r="E364" s="34"/>
      <c r="F364" s="35"/>
      <c r="G364" s="35"/>
      <c r="H364" s="36"/>
      <c r="I364" s="36"/>
    </row>
    <row r="365" spans="1:9" ht="15" customHeight="1">
      <c r="A365" s="34"/>
      <c r="B365" s="34"/>
      <c r="C365" s="34"/>
      <c r="D365" s="34"/>
      <c r="E365" s="34"/>
      <c r="F365" s="35"/>
      <c r="G365" s="35"/>
      <c r="H365" s="36"/>
      <c r="I365" s="36"/>
    </row>
    <row r="366" spans="1:9" ht="15" customHeight="1">
      <c r="A366" s="34"/>
      <c r="B366" s="34"/>
      <c r="C366" s="34"/>
      <c r="D366" s="34"/>
      <c r="E366" s="34"/>
      <c r="F366" s="35"/>
      <c r="G366" s="35"/>
      <c r="H366" s="36"/>
      <c r="I366" s="36"/>
    </row>
    <row r="367" spans="1:9" ht="15" customHeight="1">
      <c r="A367" s="34"/>
      <c r="B367" s="34"/>
      <c r="C367" s="34"/>
      <c r="D367" s="34"/>
      <c r="E367" s="34"/>
      <c r="F367" s="35"/>
      <c r="G367" s="35"/>
      <c r="H367" s="36"/>
      <c r="I367" s="36"/>
    </row>
    <row r="368" spans="1:9" ht="15" customHeight="1">
      <c r="A368" s="34"/>
      <c r="B368" s="34"/>
      <c r="C368" s="34"/>
      <c r="D368" s="34"/>
      <c r="E368" s="34"/>
      <c r="F368" s="35"/>
      <c r="G368" s="35"/>
      <c r="H368" s="36"/>
      <c r="I368" s="36"/>
    </row>
    <row r="369" spans="1:9" ht="15" customHeight="1">
      <c r="A369" s="34"/>
      <c r="B369" s="34"/>
      <c r="C369" s="34"/>
      <c r="D369" s="34"/>
      <c r="E369" s="34"/>
      <c r="F369" s="35"/>
      <c r="G369" s="35"/>
      <c r="H369" s="36"/>
      <c r="I369" s="36"/>
    </row>
    <row r="370" spans="1:9" ht="15" customHeight="1">
      <c r="A370" s="34"/>
      <c r="B370" s="34"/>
      <c r="C370" s="34"/>
      <c r="D370" s="34"/>
      <c r="E370" s="34"/>
      <c r="F370" s="35"/>
      <c r="G370" s="35"/>
      <c r="H370" s="36"/>
      <c r="I370" s="36"/>
    </row>
    <row r="371" spans="1:9" ht="15" customHeight="1">
      <c r="A371" s="34"/>
      <c r="B371" s="34"/>
      <c r="C371" s="34"/>
      <c r="D371" s="34"/>
      <c r="E371" s="34"/>
      <c r="F371" s="35"/>
      <c r="G371" s="35"/>
      <c r="H371" s="36"/>
      <c r="I371" s="36"/>
    </row>
    <row r="372" spans="1:9" ht="15" customHeight="1">
      <c r="A372" s="34"/>
      <c r="B372" s="34"/>
      <c r="C372" s="34"/>
      <c r="D372" s="34"/>
      <c r="E372" s="34"/>
      <c r="F372" s="35"/>
      <c r="G372" s="35"/>
      <c r="H372" s="36"/>
      <c r="I372" s="36"/>
    </row>
    <row r="373" spans="1:9" ht="15" customHeight="1">
      <c r="A373" s="34"/>
      <c r="B373" s="34"/>
      <c r="C373" s="34"/>
      <c r="D373" s="34"/>
      <c r="E373" s="34"/>
      <c r="F373" s="35"/>
      <c r="G373" s="35"/>
      <c r="H373" s="36"/>
      <c r="I373" s="36"/>
    </row>
    <row r="374" spans="1:9" ht="15" customHeight="1">
      <c r="A374" s="34"/>
      <c r="B374" s="34"/>
      <c r="C374" s="34"/>
      <c r="D374" s="34"/>
      <c r="E374" s="34"/>
      <c r="F374" s="35"/>
      <c r="G374" s="35"/>
      <c r="H374" s="36"/>
      <c r="I374" s="36"/>
    </row>
    <row r="375" spans="1:9" ht="15" customHeight="1">
      <c r="A375" s="34"/>
      <c r="B375" s="34"/>
      <c r="C375" s="34"/>
      <c r="D375" s="34"/>
      <c r="E375" s="34"/>
      <c r="F375" s="35"/>
      <c r="G375" s="35"/>
      <c r="H375" s="36"/>
      <c r="I375" s="36"/>
    </row>
    <row r="376" spans="1:9" ht="15" customHeight="1">
      <c r="A376" s="34"/>
      <c r="B376" s="34"/>
      <c r="C376" s="34"/>
      <c r="D376" s="34"/>
      <c r="E376" s="34"/>
      <c r="F376" s="35"/>
      <c r="G376" s="35"/>
      <c r="H376" s="36"/>
      <c r="I376" s="36"/>
    </row>
    <row r="377" spans="1:9" ht="15" customHeight="1">
      <c r="A377" s="34"/>
      <c r="B377" s="34"/>
      <c r="C377" s="34"/>
      <c r="D377" s="34"/>
      <c r="E377" s="34"/>
      <c r="F377" s="35"/>
      <c r="G377" s="35"/>
      <c r="H377" s="36"/>
      <c r="I377" s="36"/>
    </row>
    <row r="378" spans="1:9" ht="15" customHeight="1">
      <c r="A378" s="34"/>
      <c r="B378" s="34"/>
      <c r="C378" s="34"/>
      <c r="D378" s="34"/>
      <c r="E378" s="34"/>
      <c r="F378" s="35"/>
      <c r="G378" s="35"/>
      <c r="H378" s="36"/>
      <c r="I378" s="36"/>
    </row>
    <row r="379" spans="1:9" ht="15" customHeight="1">
      <c r="A379" s="34"/>
      <c r="B379" s="34"/>
      <c r="C379" s="34"/>
      <c r="D379" s="34"/>
      <c r="E379" s="34"/>
      <c r="F379" s="35"/>
      <c r="G379" s="35"/>
      <c r="H379" s="36"/>
      <c r="I379" s="36"/>
    </row>
    <row r="380" spans="1:9" ht="15" customHeight="1">
      <c r="A380" s="34"/>
      <c r="B380" s="34"/>
      <c r="C380" s="34"/>
      <c r="D380" s="34"/>
      <c r="E380" s="34"/>
      <c r="F380" s="35"/>
      <c r="G380" s="35"/>
      <c r="H380" s="36"/>
      <c r="I380" s="36"/>
    </row>
    <row r="381" spans="1:9" ht="15" customHeight="1">
      <c r="A381" s="34"/>
      <c r="B381" s="34"/>
      <c r="C381" s="34"/>
      <c r="D381" s="34"/>
      <c r="E381" s="34"/>
      <c r="F381" s="35"/>
      <c r="G381" s="35"/>
      <c r="H381" s="36"/>
      <c r="I381" s="36"/>
    </row>
    <row r="382" spans="1:9" ht="15" customHeight="1">
      <c r="A382" s="34"/>
      <c r="B382" s="34"/>
      <c r="C382" s="34"/>
      <c r="D382" s="34"/>
      <c r="E382" s="34"/>
      <c r="F382" s="35"/>
      <c r="G382" s="35"/>
      <c r="H382" s="36"/>
      <c r="I382" s="36"/>
    </row>
    <row r="383" spans="1:9" ht="15" customHeight="1">
      <c r="A383" s="34"/>
      <c r="B383" s="34"/>
      <c r="C383" s="34"/>
      <c r="D383" s="34"/>
      <c r="E383" s="34"/>
      <c r="F383" s="35"/>
      <c r="G383" s="35"/>
      <c r="H383" s="36"/>
      <c r="I383" s="36"/>
    </row>
    <row r="384" spans="1:9" ht="15" customHeight="1">
      <c r="A384" s="34"/>
      <c r="B384" s="34"/>
      <c r="C384" s="34"/>
      <c r="D384" s="34"/>
      <c r="E384" s="34"/>
      <c r="F384" s="35"/>
      <c r="G384" s="35"/>
      <c r="H384" s="36"/>
      <c r="I384" s="36"/>
    </row>
    <row r="385" spans="1:9" ht="15" customHeight="1">
      <c r="A385" s="34"/>
      <c r="B385" s="34"/>
      <c r="C385" s="34"/>
      <c r="D385" s="34"/>
      <c r="E385" s="34"/>
      <c r="F385" s="35"/>
      <c r="G385" s="35"/>
      <c r="H385" s="36"/>
      <c r="I385" s="36"/>
    </row>
    <row r="386" spans="1:9" ht="15" customHeight="1">
      <c r="A386" s="34"/>
      <c r="B386" s="34"/>
      <c r="C386" s="34"/>
      <c r="D386" s="34"/>
      <c r="E386" s="34"/>
      <c r="F386" s="35"/>
      <c r="G386" s="35"/>
      <c r="H386" s="36"/>
      <c r="I386" s="36"/>
    </row>
    <row r="387" spans="1:9" ht="15" customHeight="1">
      <c r="A387" s="34"/>
      <c r="B387" s="34"/>
      <c r="C387" s="34"/>
      <c r="D387" s="34"/>
      <c r="E387" s="34"/>
      <c r="F387" s="34"/>
      <c r="G387" s="34"/>
      <c r="H387" s="36"/>
      <c r="I387" s="36"/>
    </row>
    <row r="388" spans="1:9" ht="15" customHeight="1">
      <c r="A388" s="34"/>
      <c r="B388" s="34"/>
      <c r="C388" s="34"/>
      <c r="D388" s="34"/>
      <c r="E388" s="34"/>
      <c r="F388" s="34"/>
      <c r="G388" s="34"/>
      <c r="H388" s="36"/>
      <c r="I388" s="36"/>
    </row>
    <row r="389" spans="1:9" ht="15" customHeight="1">
      <c r="A389" s="34"/>
      <c r="B389" s="34"/>
      <c r="C389" s="34"/>
      <c r="D389" s="34"/>
      <c r="E389" s="34"/>
      <c r="F389" s="34"/>
      <c r="G389" s="34"/>
      <c r="H389" s="36"/>
      <c r="I389" s="36"/>
    </row>
    <row r="390" spans="1:9" ht="15" customHeight="1">
      <c r="A390" s="34"/>
      <c r="B390" s="34"/>
      <c r="C390" s="34"/>
      <c r="D390" s="34"/>
      <c r="E390" s="34"/>
      <c r="F390" s="34"/>
      <c r="G390" s="34"/>
      <c r="H390" s="36"/>
      <c r="I390" s="36"/>
    </row>
    <row r="391" spans="1:9" ht="15" customHeight="1">
      <c r="A391" s="34"/>
      <c r="B391" s="34"/>
      <c r="C391" s="34"/>
      <c r="D391" s="34"/>
      <c r="E391" s="34"/>
      <c r="F391" s="34"/>
      <c r="G391" s="34"/>
      <c r="H391" s="36"/>
      <c r="I391" s="36"/>
    </row>
    <row r="392" spans="1:9" ht="15" customHeight="1">
      <c r="A392" s="34"/>
      <c r="B392" s="34"/>
      <c r="C392" s="34"/>
      <c r="D392" s="34"/>
      <c r="E392" s="34"/>
      <c r="F392" s="34"/>
      <c r="G392" s="34"/>
      <c r="H392" s="36"/>
      <c r="I392" s="36"/>
    </row>
    <row r="393" spans="1:9" ht="15" customHeight="1">
      <c r="A393" s="34"/>
      <c r="B393" s="34"/>
      <c r="C393" s="34"/>
      <c r="D393" s="34"/>
      <c r="E393" s="34"/>
      <c r="F393" s="34"/>
      <c r="G393" s="34"/>
      <c r="H393" s="36"/>
      <c r="I393" s="36"/>
    </row>
    <row r="394" spans="1:9" ht="15" customHeight="1">
      <c r="A394" s="34"/>
      <c r="B394" s="34"/>
      <c r="C394" s="34"/>
      <c r="D394" s="34"/>
      <c r="E394" s="34"/>
      <c r="F394" s="34"/>
      <c r="G394" s="34"/>
      <c r="H394" s="36"/>
      <c r="I394" s="36"/>
    </row>
    <row r="395" spans="1:9" ht="15" customHeight="1">
      <c r="A395" s="34"/>
      <c r="B395" s="34"/>
      <c r="C395" s="34"/>
      <c r="D395" s="34"/>
      <c r="E395" s="34"/>
      <c r="F395" s="34"/>
      <c r="G395" s="34"/>
      <c r="H395" s="36"/>
      <c r="I395" s="36"/>
    </row>
    <row r="396" spans="1:9" ht="15" customHeight="1">
      <c r="A396" s="34"/>
      <c r="B396" s="34"/>
      <c r="C396" s="34"/>
      <c r="D396" s="34"/>
      <c r="E396" s="34"/>
      <c r="F396" s="34"/>
      <c r="G396" s="34"/>
      <c r="H396" s="36"/>
      <c r="I396" s="36"/>
    </row>
    <row r="397" spans="1:9" ht="15.75">
      <c r="A397" s="34"/>
      <c r="B397" s="34"/>
      <c r="C397" s="34"/>
      <c r="D397" s="34"/>
      <c r="E397" s="34"/>
      <c r="F397" s="34"/>
      <c r="G397" s="34"/>
      <c r="H397" s="36"/>
      <c r="I397" s="36"/>
    </row>
    <row r="398" spans="1:9" ht="15.75">
      <c r="A398" s="34"/>
      <c r="B398" s="34"/>
      <c r="C398" s="34"/>
      <c r="D398" s="34"/>
      <c r="E398" s="34"/>
      <c r="F398" s="34"/>
      <c r="G398" s="34"/>
      <c r="H398" s="36"/>
      <c r="I398" s="36"/>
    </row>
    <row r="399" spans="1:9" ht="15.75">
      <c r="A399" s="34"/>
      <c r="B399" s="34"/>
      <c r="C399" s="34"/>
      <c r="D399" s="34"/>
      <c r="E399" s="34"/>
      <c r="F399" s="34"/>
      <c r="G399" s="34"/>
      <c r="H399" s="36"/>
      <c r="I399" s="36"/>
    </row>
    <row r="400" spans="1:9" ht="15.75">
      <c r="A400" s="34"/>
      <c r="B400" s="34"/>
      <c r="C400" s="34"/>
      <c r="D400" s="34"/>
      <c r="E400" s="34"/>
      <c r="F400" s="34"/>
      <c r="G400" s="34"/>
      <c r="H400" s="36"/>
      <c r="I400" s="36"/>
    </row>
    <row r="401" spans="1:9" ht="15.75">
      <c r="A401" s="34"/>
      <c r="B401" s="34"/>
      <c r="C401" s="34"/>
      <c r="D401" s="34"/>
      <c r="E401" s="34"/>
      <c r="F401" s="34"/>
      <c r="G401" s="34"/>
      <c r="H401" s="36"/>
      <c r="I401" s="36"/>
    </row>
    <row r="402" spans="1:9" ht="15.75">
      <c r="A402" s="34"/>
      <c r="B402" s="34"/>
      <c r="C402" s="34"/>
      <c r="D402" s="34"/>
      <c r="E402" s="34"/>
      <c r="F402" s="34"/>
      <c r="G402" s="34"/>
      <c r="H402" s="36"/>
      <c r="I402" s="36"/>
    </row>
    <row r="403" spans="1:9" ht="15.75">
      <c r="A403" s="34"/>
      <c r="B403" s="34"/>
      <c r="C403" s="34"/>
      <c r="D403" s="34"/>
      <c r="E403" s="34"/>
      <c r="F403" s="34"/>
      <c r="G403" s="34"/>
      <c r="H403" s="36"/>
      <c r="I403" s="36"/>
    </row>
    <row r="404" spans="1:9" ht="15.75">
      <c r="A404" s="34"/>
      <c r="B404" s="34"/>
      <c r="C404" s="34"/>
      <c r="D404" s="34"/>
      <c r="E404" s="34"/>
      <c r="F404" s="34"/>
      <c r="G404" s="34"/>
      <c r="H404" s="36"/>
      <c r="I404" s="36"/>
    </row>
    <row r="405" spans="1:9" ht="15.75">
      <c r="A405" s="34"/>
      <c r="B405" s="34"/>
      <c r="C405" s="34"/>
      <c r="D405" s="34"/>
      <c r="E405" s="34"/>
      <c r="F405" s="34"/>
      <c r="G405" s="34"/>
      <c r="H405" s="36"/>
      <c r="I405" s="36"/>
    </row>
    <row r="406" spans="1:9" ht="15.75">
      <c r="A406" s="34"/>
      <c r="B406" s="34"/>
      <c r="C406" s="34"/>
      <c r="D406" s="34"/>
      <c r="E406" s="34"/>
      <c r="F406" s="34"/>
      <c r="G406" s="34"/>
      <c r="H406" s="36"/>
      <c r="I406" s="36"/>
    </row>
    <row r="407" spans="1:9" ht="15.75">
      <c r="A407" s="34"/>
      <c r="B407" s="34"/>
      <c r="C407" s="34"/>
      <c r="D407" s="34"/>
      <c r="E407" s="34"/>
      <c r="F407" s="34"/>
      <c r="G407" s="34"/>
      <c r="H407" s="36"/>
      <c r="I407" s="36"/>
    </row>
    <row r="408" spans="1:9" ht="15.75">
      <c r="A408" s="34"/>
      <c r="B408" s="34"/>
      <c r="C408" s="34"/>
      <c r="D408" s="34"/>
      <c r="E408" s="34"/>
      <c r="F408" s="34"/>
      <c r="G408" s="34"/>
      <c r="H408" s="36"/>
      <c r="I408" s="36"/>
    </row>
    <row r="409" spans="1:9" ht="15.75">
      <c r="A409" s="34"/>
      <c r="B409" s="34"/>
      <c r="C409" s="34"/>
      <c r="D409" s="34"/>
      <c r="E409" s="34"/>
      <c r="F409" s="34"/>
      <c r="G409" s="34"/>
      <c r="H409" s="36"/>
      <c r="I409" s="36"/>
    </row>
    <row r="410" spans="1:9" ht="15.75">
      <c r="A410" s="34"/>
      <c r="B410" s="34"/>
      <c r="C410" s="34"/>
      <c r="D410" s="34"/>
      <c r="E410" s="34"/>
      <c r="F410" s="34"/>
      <c r="G410" s="34"/>
      <c r="H410" s="36"/>
      <c r="I410" s="36"/>
    </row>
    <row r="411" spans="1:9" ht="15.75">
      <c r="A411" s="34"/>
      <c r="B411" s="34"/>
      <c r="C411" s="34"/>
      <c r="D411" s="34"/>
      <c r="E411" s="34"/>
      <c r="F411" s="34"/>
      <c r="G411" s="34"/>
      <c r="H411" s="36"/>
      <c r="I411" s="36"/>
    </row>
    <row r="412" spans="1:9" ht="15.75">
      <c r="A412" s="34"/>
      <c r="B412" s="34"/>
      <c r="C412" s="34"/>
      <c r="D412" s="34"/>
      <c r="E412" s="34"/>
      <c r="F412" s="34"/>
      <c r="G412" s="34"/>
      <c r="H412" s="36"/>
      <c r="I412" s="36"/>
    </row>
    <row r="413" spans="1:9" ht="15.75">
      <c r="A413" s="34"/>
      <c r="B413" s="34"/>
      <c r="C413" s="34"/>
      <c r="D413" s="34"/>
      <c r="E413" s="34"/>
      <c r="F413" s="34"/>
      <c r="G413" s="34"/>
      <c r="H413" s="36"/>
      <c r="I413" s="36"/>
    </row>
    <row r="414" spans="1:9" ht="15.75">
      <c r="A414" s="34"/>
      <c r="B414" s="34"/>
      <c r="C414" s="34"/>
      <c r="D414" s="34"/>
      <c r="E414" s="34"/>
      <c r="F414" s="34"/>
      <c r="G414" s="34"/>
      <c r="H414" s="36"/>
      <c r="I414" s="36"/>
    </row>
    <row r="415" spans="1:9" ht="15.75">
      <c r="A415" s="34"/>
      <c r="B415" s="34"/>
      <c r="C415" s="34"/>
      <c r="D415" s="34"/>
      <c r="E415" s="34"/>
      <c r="F415" s="34"/>
      <c r="G415" s="34"/>
      <c r="H415" s="36"/>
      <c r="I415" s="36"/>
    </row>
    <row r="416" spans="1:9" ht="15.75">
      <c r="A416" s="34"/>
      <c r="B416" s="34"/>
      <c r="C416" s="34"/>
      <c r="D416" s="34"/>
      <c r="E416" s="34"/>
      <c r="F416" s="34"/>
      <c r="G416" s="34"/>
      <c r="H416" s="36"/>
      <c r="I416" s="36"/>
    </row>
    <row r="417" spans="1:9" ht="15.75">
      <c r="A417" s="34"/>
      <c r="B417" s="34"/>
      <c r="C417" s="34"/>
      <c r="D417" s="34"/>
      <c r="E417" s="34"/>
      <c r="F417" s="34"/>
      <c r="G417" s="34"/>
      <c r="H417" s="36"/>
      <c r="I417" s="36"/>
    </row>
    <row r="418" spans="1:9" ht="15.75">
      <c r="A418" s="34"/>
      <c r="B418" s="34"/>
      <c r="C418" s="34"/>
      <c r="D418" s="34"/>
      <c r="E418" s="34"/>
      <c r="F418" s="34"/>
      <c r="G418" s="34"/>
      <c r="H418" s="36"/>
      <c r="I418" s="36"/>
    </row>
    <row r="419" spans="1:9" ht="15.75">
      <c r="A419" s="34"/>
      <c r="B419" s="34"/>
      <c r="C419" s="34"/>
      <c r="D419" s="34"/>
      <c r="E419" s="34"/>
      <c r="F419" s="34"/>
      <c r="G419" s="34"/>
      <c r="H419" s="36"/>
      <c r="I419" s="36"/>
    </row>
    <row r="420" spans="1:9" ht="15.75">
      <c r="A420" s="34"/>
      <c r="B420" s="34"/>
      <c r="C420" s="34"/>
      <c r="D420" s="34"/>
      <c r="E420" s="34"/>
      <c r="F420" s="34"/>
      <c r="G420" s="34"/>
      <c r="H420" s="36"/>
      <c r="I420" s="36"/>
    </row>
    <row r="421" spans="1:9" ht="15.75">
      <c r="A421" s="34"/>
      <c r="B421" s="34"/>
      <c r="C421" s="34"/>
      <c r="D421" s="34"/>
      <c r="E421" s="34"/>
      <c r="F421" s="34"/>
      <c r="G421" s="34"/>
      <c r="H421" s="36"/>
      <c r="I421" s="36"/>
    </row>
    <row r="422" spans="1:9" ht="15.75">
      <c r="A422" s="34"/>
      <c r="B422" s="34"/>
      <c r="C422" s="34"/>
      <c r="D422" s="34"/>
      <c r="E422" s="34"/>
      <c r="F422" s="34"/>
      <c r="G422" s="34"/>
      <c r="H422" s="36"/>
      <c r="I422" s="36"/>
    </row>
    <row r="423" spans="1:9" ht="15.75">
      <c r="A423" s="34"/>
      <c r="B423" s="34"/>
      <c r="C423" s="34"/>
      <c r="D423" s="34"/>
      <c r="E423" s="34"/>
      <c r="F423" s="34"/>
      <c r="G423" s="34"/>
      <c r="H423" s="36"/>
      <c r="I423" s="36"/>
    </row>
    <row r="424" spans="1:9" ht="15.75">
      <c r="A424" s="34"/>
      <c r="B424" s="34"/>
      <c r="C424" s="34"/>
      <c r="D424" s="34"/>
      <c r="E424" s="34"/>
      <c r="F424" s="34"/>
      <c r="G424" s="34"/>
      <c r="H424" s="36"/>
      <c r="I424" s="36"/>
    </row>
    <row r="425" spans="1:9" ht="15.75">
      <c r="A425" s="34"/>
      <c r="B425" s="34"/>
      <c r="C425" s="34"/>
      <c r="D425" s="34"/>
      <c r="E425" s="34"/>
      <c r="F425" s="34"/>
      <c r="G425" s="34"/>
      <c r="H425" s="36"/>
      <c r="I425" s="36"/>
    </row>
    <row r="426" spans="1:9" ht="15.75">
      <c r="A426" s="34"/>
      <c r="B426" s="34"/>
      <c r="C426" s="34"/>
      <c r="D426" s="34"/>
      <c r="E426" s="34"/>
      <c r="F426" s="34"/>
      <c r="G426" s="34"/>
      <c r="H426" s="36"/>
      <c r="I426" s="36"/>
    </row>
    <row r="427" spans="1:9" ht="15.75">
      <c r="A427" s="34"/>
      <c r="B427" s="34"/>
      <c r="C427" s="34"/>
      <c r="D427" s="34"/>
      <c r="E427" s="34"/>
      <c r="F427" s="34"/>
      <c r="G427" s="34"/>
      <c r="H427" s="36"/>
      <c r="I427" s="36"/>
    </row>
    <row r="428" spans="1:9" ht="15.75">
      <c r="A428" s="34"/>
      <c r="B428" s="34"/>
      <c r="C428" s="34"/>
      <c r="D428" s="34"/>
      <c r="E428" s="34"/>
      <c r="F428" s="34"/>
      <c r="G428" s="34"/>
      <c r="H428" s="36"/>
      <c r="I428" s="36"/>
    </row>
    <row r="429" spans="1:9" ht="15.75">
      <c r="A429" s="34"/>
      <c r="B429" s="34"/>
      <c r="C429" s="34"/>
      <c r="D429" s="34"/>
      <c r="E429" s="34"/>
      <c r="F429" s="34"/>
      <c r="G429" s="34"/>
      <c r="H429" s="36"/>
      <c r="I429" s="36"/>
    </row>
    <row r="430" spans="1:9" ht="15.75">
      <c r="A430" s="34"/>
      <c r="B430" s="34"/>
      <c r="C430" s="34"/>
      <c r="D430" s="34"/>
      <c r="E430" s="34"/>
      <c r="F430" s="34"/>
      <c r="G430" s="34"/>
      <c r="H430" s="36"/>
      <c r="I430" s="36"/>
    </row>
    <row r="431" spans="1:9" ht="15.75">
      <c r="A431" s="34"/>
      <c r="B431" s="34"/>
      <c r="C431" s="34"/>
      <c r="D431" s="34"/>
      <c r="E431" s="34"/>
      <c r="F431" s="34"/>
      <c r="G431" s="34"/>
      <c r="H431" s="36"/>
      <c r="I431" s="36"/>
    </row>
    <row r="432" spans="1:9" ht="15.75">
      <c r="A432" s="34"/>
      <c r="B432" s="34"/>
      <c r="C432" s="34"/>
      <c r="D432" s="34"/>
      <c r="E432" s="34"/>
      <c r="F432" s="34"/>
      <c r="G432" s="34"/>
      <c r="H432" s="36"/>
      <c r="I432" s="36"/>
    </row>
    <row r="433" spans="1:9" ht="15.75">
      <c r="A433" s="34"/>
      <c r="B433" s="34"/>
      <c r="C433" s="34"/>
      <c r="D433" s="34"/>
      <c r="E433" s="34"/>
      <c r="F433" s="34"/>
      <c r="G433" s="34"/>
      <c r="H433" s="36"/>
      <c r="I433" s="36"/>
    </row>
    <row r="434" spans="1:9" ht="15.75">
      <c r="A434" s="34"/>
      <c r="B434" s="34"/>
      <c r="C434" s="34"/>
      <c r="D434" s="34"/>
      <c r="E434" s="34"/>
      <c r="F434" s="34"/>
      <c r="G434" s="34"/>
      <c r="H434" s="36"/>
      <c r="I434" s="36"/>
    </row>
    <row r="435" spans="1:9" ht="15.75">
      <c r="A435" s="34"/>
      <c r="B435" s="34"/>
      <c r="C435" s="34"/>
      <c r="D435" s="34"/>
      <c r="E435" s="34"/>
      <c r="F435" s="34"/>
      <c r="G435" s="34"/>
      <c r="H435" s="36"/>
      <c r="I435" s="36"/>
    </row>
    <row r="436" spans="1:9" ht="15.75">
      <c r="A436" s="34"/>
      <c r="B436" s="34"/>
      <c r="C436" s="34"/>
      <c r="D436" s="34"/>
      <c r="E436" s="34"/>
      <c r="F436" s="34"/>
      <c r="G436" s="34"/>
      <c r="H436" s="36"/>
      <c r="I436" s="36"/>
    </row>
    <row r="437" spans="1:9" ht="15.75">
      <c r="A437" s="34"/>
      <c r="B437" s="34"/>
      <c r="C437" s="34"/>
      <c r="D437" s="34"/>
      <c r="E437" s="34"/>
      <c r="F437" s="34"/>
      <c r="G437" s="34"/>
      <c r="H437" s="36"/>
      <c r="I437" s="36"/>
    </row>
    <row r="438" spans="1:9" ht="15.75">
      <c r="A438" s="34"/>
      <c r="B438" s="34"/>
      <c r="C438" s="34"/>
      <c r="D438" s="34"/>
      <c r="E438" s="34"/>
      <c r="F438" s="34"/>
      <c r="G438" s="34"/>
      <c r="H438" s="36"/>
      <c r="I438" s="36"/>
    </row>
    <row r="439" spans="1:9" ht="15.75">
      <c r="A439" s="34"/>
      <c r="B439" s="34"/>
      <c r="C439" s="34"/>
      <c r="D439" s="34"/>
      <c r="E439" s="34"/>
      <c r="F439" s="34"/>
      <c r="G439" s="34"/>
      <c r="H439" s="36"/>
      <c r="I439" s="36"/>
    </row>
    <row r="440" spans="1:9" ht="15.75">
      <c r="A440" s="34"/>
      <c r="B440" s="34"/>
      <c r="C440" s="34"/>
      <c r="D440" s="34"/>
      <c r="E440" s="34"/>
      <c r="F440" s="34"/>
      <c r="G440" s="34"/>
      <c r="H440" s="36"/>
      <c r="I440" s="36"/>
    </row>
    <row r="441" spans="1:9" ht="15.75">
      <c r="A441" s="34"/>
      <c r="B441" s="34"/>
      <c r="C441" s="34"/>
      <c r="D441" s="34"/>
      <c r="E441" s="34"/>
      <c r="F441" s="34"/>
      <c r="G441" s="34"/>
      <c r="H441" s="36"/>
      <c r="I441" s="36"/>
    </row>
    <row r="442" spans="1:9" ht="15.75">
      <c r="A442" s="34"/>
      <c r="B442" s="34"/>
      <c r="C442" s="34"/>
      <c r="D442" s="34"/>
      <c r="E442" s="34"/>
      <c r="F442" s="34"/>
      <c r="G442" s="34"/>
      <c r="H442" s="36"/>
      <c r="I442" s="36"/>
    </row>
    <row r="443" spans="1:9" ht="15.75">
      <c r="A443" s="34"/>
      <c r="B443" s="34"/>
      <c r="C443" s="34"/>
      <c r="D443" s="34"/>
      <c r="E443" s="34"/>
      <c r="F443" s="34"/>
      <c r="G443" s="34"/>
      <c r="H443" s="36"/>
      <c r="I443" s="36"/>
    </row>
    <row r="444" spans="1:9" ht="15.75">
      <c r="A444" s="34"/>
      <c r="B444" s="34"/>
      <c r="C444" s="34"/>
      <c r="D444" s="34"/>
      <c r="E444" s="34"/>
      <c r="F444" s="34"/>
      <c r="G444" s="34"/>
      <c r="H444" s="36"/>
      <c r="I444" s="36"/>
    </row>
    <row r="445" spans="1:9" ht="15.75">
      <c r="A445" s="34"/>
      <c r="B445" s="34"/>
      <c r="C445" s="34"/>
      <c r="D445" s="34"/>
      <c r="E445" s="34"/>
      <c r="F445" s="34"/>
      <c r="G445" s="34"/>
      <c r="H445" s="36"/>
      <c r="I445" s="36"/>
    </row>
    <row r="446" spans="1:9" ht="15.75">
      <c r="A446" s="34"/>
      <c r="B446" s="34"/>
      <c r="C446" s="34"/>
      <c r="D446" s="34"/>
      <c r="E446" s="34"/>
      <c r="F446" s="34"/>
      <c r="G446" s="34"/>
      <c r="H446" s="36"/>
      <c r="I446" s="36"/>
    </row>
    <row r="447" spans="1:9" ht="15.75">
      <c r="A447" s="34"/>
      <c r="B447" s="34"/>
      <c r="C447" s="34"/>
      <c r="D447" s="34"/>
      <c r="E447" s="34"/>
      <c r="F447" s="34"/>
      <c r="G447" s="34"/>
      <c r="H447" s="36"/>
      <c r="I447" s="36"/>
    </row>
    <row r="448" spans="1:9" ht="15.75">
      <c r="A448" s="34"/>
      <c r="B448" s="34"/>
      <c r="C448" s="34"/>
      <c r="D448" s="34"/>
      <c r="E448" s="34"/>
      <c r="F448" s="34"/>
      <c r="G448" s="34"/>
      <c r="H448" s="36"/>
      <c r="I448" s="36"/>
    </row>
    <row r="449" spans="1:9" ht="15.75">
      <c r="A449" s="34"/>
      <c r="B449" s="34"/>
      <c r="C449" s="34"/>
      <c r="D449" s="34"/>
      <c r="E449" s="34"/>
      <c r="F449" s="34"/>
      <c r="G449" s="34"/>
      <c r="H449" s="36"/>
      <c r="I449" s="36"/>
    </row>
    <row r="450" spans="1:9" ht="15.75">
      <c r="A450" s="34"/>
      <c r="B450" s="34"/>
      <c r="C450" s="34"/>
      <c r="D450" s="34"/>
      <c r="E450" s="34"/>
      <c r="F450" s="34"/>
      <c r="G450" s="34"/>
      <c r="H450" s="36"/>
      <c r="I450" s="36"/>
    </row>
    <row r="451" spans="1:9" ht="15.75">
      <c r="A451" s="34"/>
      <c r="B451" s="34"/>
      <c r="C451" s="34"/>
      <c r="D451" s="34"/>
      <c r="E451" s="34"/>
      <c r="F451" s="34"/>
      <c r="G451" s="34"/>
      <c r="H451" s="36"/>
      <c r="I451" s="36"/>
    </row>
    <row r="452" spans="1:9" ht="15.75">
      <c r="A452" s="34"/>
      <c r="B452" s="34"/>
      <c r="C452" s="34"/>
      <c r="D452" s="34"/>
      <c r="E452" s="34"/>
      <c r="F452" s="34"/>
      <c r="G452" s="34"/>
      <c r="H452" s="36"/>
      <c r="I452" s="36"/>
    </row>
    <row r="453" spans="1:9" ht="15.75">
      <c r="A453" s="34"/>
      <c r="B453" s="34"/>
      <c r="C453" s="34"/>
      <c r="D453" s="34"/>
      <c r="E453" s="34"/>
      <c r="F453" s="34"/>
      <c r="G453" s="34"/>
      <c r="H453" s="36"/>
      <c r="I453" s="36"/>
    </row>
    <row r="454" spans="1:9" ht="15.75">
      <c r="A454" s="34"/>
      <c r="B454" s="34"/>
      <c r="C454" s="34"/>
      <c r="D454" s="34"/>
      <c r="E454" s="34"/>
      <c r="F454" s="34"/>
      <c r="G454" s="34"/>
      <c r="H454" s="36"/>
      <c r="I454" s="36"/>
    </row>
    <row r="455" spans="1:9" ht="15.75">
      <c r="A455" s="34"/>
      <c r="B455" s="34"/>
      <c r="C455" s="34"/>
      <c r="D455" s="34"/>
      <c r="E455" s="34"/>
      <c r="F455" s="34"/>
      <c r="G455" s="34"/>
      <c r="H455" s="36"/>
      <c r="I455" s="36"/>
    </row>
    <row r="456" spans="1:9" ht="15.75">
      <c r="A456" s="34"/>
      <c r="B456" s="34"/>
      <c r="C456" s="34"/>
      <c r="D456" s="34"/>
      <c r="E456" s="34"/>
      <c r="F456" s="34"/>
      <c r="G456" s="34"/>
      <c r="H456" s="36"/>
      <c r="I456" s="36"/>
    </row>
    <row r="457" spans="1:9" ht="15.75">
      <c r="A457" s="34"/>
      <c r="B457" s="34"/>
      <c r="C457" s="34"/>
      <c r="D457" s="34"/>
      <c r="E457" s="34"/>
      <c r="F457" s="34"/>
      <c r="G457" s="34"/>
      <c r="H457" s="36"/>
      <c r="I457" s="36"/>
    </row>
    <row r="458" spans="1:9" ht="15.75">
      <c r="A458" s="34"/>
      <c r="B458" s="34"/>
      <c r="C458" s="34"/>
      <c r="D458" s="34"/>
      <c r="E458" s="34"/>
      <c r="F458" s="34"/>
      <c r="G458" s="34"/>
      <c r="H458" s="36"/>
      <c r="I458" s="36"/>
    </row>
    <row r="459" spans="1:9" ht="15.75">
      <c r="A459" s="34"/>
      <c r="B459" s="34"/>
      <c r="C459" s="34"/>
      <c r="D459" s="34"/>
      <c r="E459" s="34"/>
      <c r="F459" s="34"/>
      <c r="G459" s="34"/>
      <c r="H459" s="36"/>
      <c r="I459" s="36"/>
    </row>
    <row r="460" spans="1:9" ht="15.75">
      <c r="A460" s="34"/>
      <c r="B460" s="34"/>
      <c r="C460" s="34"/>
      <c r="D460" s="34"/>
      <c r="E460" s="34"/>
      <c r="F460" s="34"/>
      <c r="G460" s="34"/>
      <c r="H460" s="36"/>
      <c r="I460" s="36"/>
    </row>
    <row r="461" spans="1:9" ht="15.75">
      <c r="A461" s="34"/>
      <c r="B461" s="34"/>
      <c r="C461" s="34"/>
      <c r="D461" s="34"/>
      <c r="E461" s="34"/>
      <c r="F461" s="34"/>
      <c r="G461" s="34"/>
      <c r="H461" s="36"/>
      <c r="I461" s="36"/>
    </row>
    <row r="462" spans="1:9" ht="15.75">
      <c r="A462" s="34"/>
      <c r="B462" s="34"/>
      <c r="C462" s="34"/>
      <c r="D462" s="34"/>
      <c r="E462" s="34"/>
      <c r="F462" s="34"/>
      <c r="G462" s="34"/>
      <c r="H462" s="36"/>
      <c r="I462" s="36"/>
    </row>
    <row r="463" spans="1:9" ht="15.75">
      <c r="A463" s="34"/>
      <c r="B463" s="34"/>
      <c r="C463" s="34"/>
      <c r="D463" s="34"/>
      <c r="E463" s="34"/>
      <c r="F463" s="34"/>
      <c r="G463" s="34"/>
      <c r="H463" s="36"/>
      <c r="I463" s="36"/>
    </row>
    <row r="464" spans="8:9" ht="15.75">
      <c r="H464" s="19"/>
      <c r="I464" s="19"/>
    </row>
    <row r="465" spans="8:9" ht="15.75">
      <c r="H465" s="19"/>
      <c r="I465" s="19"/>
    </row>
    <row r="466" spans="8:9" ht="15.75">
      <c r="H466" s="19"/>
      <c r="I466" s="19"/>
    </row>
    <row r="467" spans="8:9" ht="15.75">
      <c r="H467" s="19"/>
      <c r="I467" s="19"/>
    </row>
    <row r="468" spans="8:9" ht="15.75">
      <c r="H468" s="19"/>
      <c r="I468" s="19"/>
    </row>
    <row r="469" spans="8:9" ht="15.75">
      <c r="H469" s="19"/>
      <c r="I469" s="19"/>
    </row>
    <row r="470" spans="8:9" ht="15.75">
      <c r="H470" s="19"/>
      <c r="I470" s="19"/>
    </row>
    <row r="471" spans="8:9" ht="15.75">
      <c r="H471" s="19"/>
      <c r="I471" s="19"/>
    </row>
    <row r="472" spans="8:9" ht="15.75">
      <c r="H472" s="19"/>
      <c r="I472" s="19"/>
    </row>
    <row r="473" spans="8:9" ht="15.75">
      <c r="H473" s="19"/>
      <c r="I473" s="19"/>
    </row>
    <row r="474" spans="8:9" ht="15.75">
      <c r="H474" s="19"/>
      <c r="I474" s="19"/>
    </row>
    <row r="475" spans="8:9" ht="15.75">
      <c r="H475" s="19"/>
      <c r="I475" s="19"/>
    </row>
    <row r="476" spans="8:9" ht="15.75">
      <c r="H476" s="19"/>
      <c r="I476" s="19"/>
    </row>
    <row r="477" spans="8:9" ht="15.75">
      <c r="H477" s="19"/>
      <c r="I477" s="19"/>
    </row>
    <row r="478" spans="8:9" ht="15.75">
      <c r="H478" s="19"/>
      <c r="I478" s="19"/>
    </row>
    <row r="479" spans="8:9" ht="15.75">
      <c r="H479" s="19"/>
      <c r="I479" s="19"/>
    </row>
    <row r="480" spans="8:9" ht="15.75">
      <c r="H480" s="19"/>
      <c r="I480" s="19"/>
    </row>
    <row r="481" spans="8:9" ht="15.75">
      <c r="H481" s="19"/>
      <c r="I481" s="19"/>
    </row>
  </sheetData>
  <sheetProtection/>
  <mergeCells count="237">
    <mergeCell ref="A80:A81"/>
    <mergeCell ref="B80:B81"/>
    <mergeCell ref="B69:B73"/>
    <mergeCell ref="H74:H78"/>
    <mergeCell ref="C203:C207"/>
    <mergeCell ref="C176:C177"/>
    <mergeCell ref="G80:G81"/>
    <mergeCell ref="H80:H81"/>
    <mergeCell ref="C99:C100"/>
    <mergeCell ref="C102:C106"/>
    <mergeCell ref="H160:H164"/>
    <mergeCell ref="D176:F176"/>
    <mergeCell ref="G176:G177"/>
    <mergeCell ref="B203:B207"/>
    <mergeCell ref="H136:H140"/>
    <mergeCell ref="H141:H145"/>
    <mergeCell ref="C155:C159"/>
    <mergeCell ref="B146:B150"/>
    <mergeCell ref="B141:B145"/>
    <mergeCell ref="H146:H150"/>
    <mergeCell ref="H179:H183"/>
    <mergeCell ref="B155:B159"/>
    <mergeCell ref="A64:A68"/>
    <mergeCell ref="B35:B39"/>
    <mergeCell ref="B40:B44"/>
    <mergeCell ref="B45:B49"/>
    <mergeCell ref="B64:B68"/>
    <mergeCell ref="A56:A57"/>
    <mergeCell ref="B88:B92"/>
    <mergeCell ref="B93:B97"/>
    <mergeCell ref="B131:B135"/>
    <mergeCell ref="C80:C81"/>
    <mergeCell ref="B117:B121"/>
    <mergeCell ref="B99:B100"/>
    <mergeCell ref="B107:B111"/>
    <mergeCell ref="B74:B78"/>
    <mergeCell ref="B102:B106"/>
    <mergeCell ref="B128:B129"/>
    <mergeCell ref="B122:B126"/>
    <mergeCell ref="B112:B116"/>
    <mergeCell ref="H131:H135"/>
    <mergeCell ref="B136:B140"/>
    <mergeCell ref="A69:A73"/>
    <mergeCell ref="D27:F27"/>
    <mergeCell ref="C30:C34"/>
    <mergeCell ref="C56:C57"/>
    <mergeCell ref="B30:B34"/>
    <mergeCell ref="B56:B57"/>
    <mergeCell ref="A338:A342"/>
    <mergeCell ref="B218:B222"/>
    <mergeCell ref="B304:B308"/>
    <mergeCell ref="B309:B313"/>
    <mergeCell ref="B314:B318"/>
    <mergeCell ref="B319:B323"/>
    <mergeCell ref="B290:B294"/>
    <mergeCell ref="B299:B303"/>
    <mergeCell ref="B333:B337"/>
    <mergeCell ref="A251:A255"/>
    <mergeCell ref="A224:A225"/>
    <mergeCell ref="A248:A249"/>
    <mergeCell ref="A285:A289"/>
    <mergeCell ref="A256:A260"/>
    <mergeCell ref="A218:A222"/>
    <mergeCell ref="A242:A246"/>
    <mergeCell ref="B248:B249"/>
    <mergeCell ref="B232:B236"/>
    <mergeCell ref="A272:A273"/>
    <mergeCell ref="B256:B260"/>
    <mergeCell ref="B285:B289"/>
    <mergeCell ref="A325:A326"/>
    <mergeCell ref="B325:B326"/>
    <mergeCell ref="A296:A297"/>
    <mergeCell ref="C6:C10"/>
    <mergeCell ref="A59:A63"/>
    <mergeCell ref="H21:H25"/>
    <mergeCell ref="H35:H39"/>
    <mergeCell ref="H40:H44"/>
    <mergeCell ref="G27:G28"/>
    <mergeCell ref="H27:H28"/>
    <mergeCell ref="G56:G57"/>
    <mergeCell ref="D56:F56"/>
    <mergeCell ref="B11:B15"/>
    <mergeCell ref="B21:B25"/>
    <mergeCell ref="C59:C63"/>
    <mergeCell ref="H50:H54"/>
    <mergeCell ref="B50:B54"/>
    <mergeCell ref="B59:B63"/>
    <mergeCell ref="H59:H63"/>
    <mergeCell ref="B16:B20"/>
    <mergeCell ref="H16:H20"/>
    <mergeCell ref="A128:A129"/>
    <mergeCell ref="A208:A212"/>
    <mergeCell ref="A102:A106"/>
    <mergeCell ref="A155:A159"/>
    <mergeCell ref="A203:A207"/>
    <mergeCell ref="A152:A153"/>
    <mergeCell ref="A176:A177"/>
    <mergeCell ref="A200:A201"/>
    <mergeCell ref="H30:H34"/>
    <mergeCell ref="H56:H57"/>
    <mergeCell ref="H45:H49"/>
    <mergeCell ref="C64:C68"/>
    <mergeCell ref="C69:C73"/>
    <mergeCell ref="H69:H73"/>
    <mergeCell ref="H64:H68"/>
    <mergeCell ref="H99:H100"/>
    <mergeCell ref="H93:H97"/>
    <mergeCell ref="H102:H106"/>
    <mergeCell ref="H152:H153"/>
    <mergeCell ref="D99:F99"/>
    <mergeCell ref="G99:G100"/>
    <mergeCell ref="H107:H111"/>
    <mergeCell ref="H88:H92"/>
    <mergeCell ref="H83:H87"/>
    <mergeCell ref="B83:B87"/>
    <mergeCell ref="A213:A217"/>
    <mergeCell ref="A99:A100"/>
    <mergeCell ref="D80:F80"/>
    <mergeCell ref="A30:A34"/>
    <mergeCell ref="A2:H2"/>
    <mergeCell ref="H6:H10"/>
    <mergeCell ref="A3:A4"/>
    <mergeCell ref="B3:B4"/>
    <mergeCell ref="C3:C4"/>
    <mergeCell ref="D3:F3"/>
    <mergeCell ref="B6:B10"/>
    <mergeCell ref="G3:G4"/>
    <mergeCell ref="A6:A10"/>
    <mergeCell ref="A27:A28"/>
    <mergeCell ref="B27:B28"/>
    <mergeCell ref="C27:C28"/>
    <mergeCell ref="H11:H15"/>
    <mergeCell ref="H3:H4"/>
    <mergeCell ref="C128:C129"/>
    <mergeCell ref="D128:F128"/>
    <mergeCell ref="G128:G129"/>
    <mergeCell ref="D152:F152"/>
    <mergeCell ref="G152:G153"/>
    <mergeCell ref="C152:C153"/>
    <mergeCell ref="B251:B255"/>
    <mergeCell ref="D224:F224"/>
    <mergeCell ref="H184:H188"/>
    <mergeCell ref="H189:H193"/>
    <mergeCell ref="H165:H169"/>
    <mergeCell ref="H170:H174"/>
    <mergeCell ref="H176:H177"/>
    <mergeCell ref="H208:H212"/>
    <mergeCell ref="H155:H159"/>
    <mergeCell ref="H224:H225"/>
    <mergeCell ref="H237:H241"/>
    <mergeCell ref="H232:H236"/>
    <mergeCell ref="H218:H222"/>
    <mergeCell ref="B152:B153"/>
    <mergeCell ref="B227:B231"/>
    <mergeCell ref="B189:B193"/>
    <mergeCell ref="B200:B201"/>
    <mergeCell ref="B224:B225"/>
    <mergeCell ref="B208:B212"/>
    <mergeCell ref="B213:B217"/>
    <mergeCell ref="B184:B188"/>
    <mergeCell ref="B176:B177"/>
    <mergeCell ref="B160:B164"/>
    <mergeCell ref="B165:B169"/>
    <mergeCell ref="B170:B174"/>
    <mergeCell ref="B179:B183"/>
    <mergeCell ref="B338:B342"/>
    <mergeCell ref="B272:B273"/>
    <mergeCell ref="C272:C273"/>
    <mergeCell ref="B280:B284"/>
    <mergeCell ref="H325:H326"/>
    <mergeCell ref="H328:H332"/>
    <mergeCell ref="H299:H303"/>
    <mergeCell ref="H272:H273"/>
    <mergeCell ref="H290:H294"/>
    <mergeCell ref="H280:H284"/>
    <mergeCell ref="H275:H279"/>
    <mergeCell ref="C325:C326"/>
    <mergeCell ref="D325:F325"/>
    <mergeCell ref="C296:C297"/>
    <mergeCell ref="D296:F296"/>
    <mergeCell ref="B328:B332"/>
    <mergeCell ref="B296:B297"/>
    <mergeCell ref="G296:G297"/>
    <mergeCell ref="H338:H342"/>
    <mergeCell ref="C285:C289"/>
    <mergeCell ref="C338:C342"/>
    <mergeCell ref="H285:H289"/>
    <mergeCell ref="G272:G273"/>
    <mergeCell ref="H309:H313"/>
    <mergeCell ref="B266:B270"/>
    <mergeCell ref="H333:H337"/>
    <mergeCell ref="D272:F272"/>
    <mergeCell ref="H304:H308"/>
    <mergeCell ref="H319:H323"/>
    <mergeCell ref="L108:L111"/>
    <mergeCell ref="J159:K160"/>
    <mergeCell ref="J164:K165"/>
    <mergeCell ref="J183:K184"/>
    <mergeCell ref="K251:K255"/>
    <mergeCell ref="H314:H318"/>
    <mergeCell ref="G325:G326"/>
    <mergeCell ref="H296:H297"/>
    <mergeCell ref="H227:H231"/>
    <mergeCell ref="H256:H260"/>
    <mergeCell ref="H266:H270"/>
    <mergeCell ref="H194:H198"/>
    <mergeCell ref="H203:H207"/>
    <mergeCell ref="H261:H265"/>
    <mergeCell ref="H112:H116"/>
    <mergeCell ref="H128:H129"/>
    <mergeCell ref="K326:K331"/>
    <mergeCell ref="H117:H121"/>
    <mergeCell ref="H122:H126"/>
    <mergeCell ref="A1:H1"/>
    <mergeCell ref="M289:N289"/>
    <mergeCell ref="B194:B198"/>
    <mergeCell ref="H242:H246"/>
    <mergeCell ref="H251:H255"/>
    <mergeCell ref="B275:B279"/>
    <mergeCell ref="B237:B241"/>
    <mergeCell ref="H200:H201"/>
    <mergeCell ref="G200:G201"/>
    <mergeCell ref="D200:F200"/>
    <mergeCell ref="C218:C222"/>
    <mergeCell ref="D248:F248"/>
    <mergeCell ref="G248:G249"/>
    <mergeCell ref="H248:H249"/>
    <mergeCell ref="G224:G225"/>
    <mergeCell ref="C213:C217"/>
    <mergeCell ref="H213:H217"/>
    <mergeCell ref="C248:C249"/>
    <mergeCell ref="C208:C212"/>
    <mergeCell ref="C224:C225"/>
    <mergeCell ref="C256:C260"/>
    <mergeCell ref="C200:C201"/>
    <mergeCell ref="B242:B246"/>
    <mergeCell ref="B261:B265"/>
  </mergeCells>
  <printOptions/>
  <pageMargins left="0" right="0" top="0.31" bottom="0.44" header="0.22" footer="0.31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Oksana_d</dc:creator>
  <cp:keywords/>
  <dc:description/>
  <cp:lastModifiedBy>Полянина Александра Александровна</cp:lastModifiedBy>
  <cp:lastPrinted>2018-03-13T13:37:25Z</cp:lastPrinted>
  <dcterms:created xsi:type="dcterms:W3CDTF">2009-02-17T08:54:58Z</dcterms:created>
  <dcterms:modified xsi:type="dcterms:W3CDTF">2018-03-16T12:48:12Z</dcterms:modified>
  <cp:category/>
  <cp:version/>
  <cp:contentType/>
  <cp:contentStatus/>
</cp:coreProperties>
</file>