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tabRatio="602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<sst xmlns="http://schemas.openxmlformats.org/spreadsheetml/2006/main" count="715" uniqueCount="184">
  <si>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</si>
  <si>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</si>
  <si>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</si>
  <si>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</si>
  <si>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</si>
  <si>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</si>
  <si>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</si>
  <si>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</si>
  <si>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</si>
  <si>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</si>
  <si>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</si>
  <si>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</si>
  <si>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</si>
  <si>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</si>
  <si>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</si>
  <si>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</si>
  <si>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</si>
  <si>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</si>
  <si>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</si>
  <si>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</si>
  <si>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</si>
  <si>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</si>
  <si>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</si>
  <si>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</si>
  <si>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</si>
  <si>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</si>
  <si>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</si>
  <si>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</si>
  <si>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</si>
  <si>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</si>
  <si>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</si>
  <si>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</si>
  <si>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</si>
  <si>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</si>
  <si>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</si>
  <si>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</si>
  <si>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</si>
  <si>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</si>
  <si>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</si>
  <si>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</si>
  <si>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</si>
  <si>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</si>
  <si>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</si>
  <si>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</si>
  <si>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</si>
  <si>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</si>
  <si>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</si>
  <si>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</si>
  <si>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</si>
  <si>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</si>
  <si>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</si>
  <si>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</si>
  <si>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</si>
  <si>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</si>
  <si>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</si>
  <si>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</si>
  <si>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</si>
  <si>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</si>
  <si>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</si>
  <si>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</si>
  <si>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</si>
  <si>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</si>
  <si>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</si>
  <si>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</si>
  <si>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</si>
  <si>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</si>
  <si>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</si>
  <si>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</si>
  <si>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</si>
  <si>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</si>
  <si>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</si>
  <si>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</si>
  <si>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</si>
  <si>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</si>
  <si>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</si>
  <si>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</si>
  <si>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</si>
  <si>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</si>
  <si>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</si>
  <si>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</si>
  <si>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</si>
  <si>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</si>
  <si>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</si>
  <si>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</si>
  <si>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</si>
  <si>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</si>
  <si>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</si>
  <si>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</si>
  <si>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</si>
  <si>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</si>
  <si>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</si>
  <si>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</si>
  <si>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</si>
  <si>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</si>
  <si>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</si>
  <si>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</si>
  <si>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</si>
  <si>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</si>
  <si>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МП "Обеспечение комплексной безопасности населения ЗАТО Александровск» на 2014-2020 год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</si>
  <si>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</si>
  <si>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</si>
  <si>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</si>
  <si>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</si>
  <si>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</si>
  <si>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</si>
  <si>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</si>
  <si>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</si>
  <si>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</si>
  <si>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</si>
  <si>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</si>
  <si>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</si>
  <si>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</si>
  <si>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</si>
  <si>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</si>
  <si>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</si>
  <si>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</si>
  <si>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</si>
  <si>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</si>
  <si>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</si>
  <si>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</si>
  <si>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</si>
  <si>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</si>
  <si>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подпрограмма 4 "SOS на 2014-2020 годы"</t>
  </si>
  <si>
    <t>МП «Развитие образования»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</si>
  <si>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</si>
  <si>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</si>
  <si>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</si>
  <si>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на 2014-2020 годы</t>
    </r>
  </si>
  <si>
    <t>Сводный отчет по муниципальным программам  ЗАТО Александровск  за 2015 года</t>
  </si>
  <si>
    <t>Мероприятие 1.1. выполнено частично в связи с  отставанием от утвержденного графика выполнения работ  из-за  недопустимо низкой температуры для кирпичной кладки в декабре 2015 года.      Мероприятие 1.2. низкое освоение, по причине экономии денежных средств  в результате проведения аукционов на заключение муниципальных контрактов.</t>
  </si>
  <si>
    <t>Мероприятия 1.1.,2.1.,2.3.,2.5,4.1.-4.3. выполнены частично по причине оплаты по факту предоставленных услуг, сложившейся экономии в результате заключения договоров.</t>
  </si>
  <si>
    <t xml:space="preserve">Мероприятие 2.3. - изменение количества детей-сирот, детей, оставшихся без попечения родителей;
мероприятие 2.4. - экономия в результате проведения конкурсных процедур;  мероприятие 2.5.- изменение количества лиц, осуществляющих постинтернатный патронат в отношении несовершеннолетних и социальный патронат;  мероприятие 2.6.- изменение количества детей в семье опекуна (попечителя) и приемной семье.
</t>
  </si>
  <si>
    <t>мероприятие 1.1 неполностью освоено по причине сложившейся экономии по заключенным договорам на прохождение муниципальными служащими обучения в рамках программных мероприятий</t>
  </si>
  <si>
    <t xml:space="preserve"> мероприятие 1.1. неполное освоение финансовых средств связано  с ликвидацией МБУ "Единая служба заказчика ЗАТО Александровск". </t>
  </si>
  <si>
    <t xml:space="preserve">По мероприятию 2.1. заключен муниципальный контракт от 30.10.2015г. на выполнение проектных работ. Срок выполнения работ 210 календарных дней с даты подписания муниципального контракта. Освоение денежных средств планируется в 1 полугодии 2016 года.                  </t>
  </si>
  <si>
    <t>по мероприятию 1.1. работы выполнены в полном объеме. Оплата за выполненные работы произведена частично по причине несвоевременного предоставления документов исполнителем работ.</t>
  </si>
  <si>
    <t xml:space="preserve">Мероприятие 1.4. частично выполнено в связи с уменьшением потребности учреждений и населения в платных услугах, оказываемых МАУ "ХЭК"   </t>
  </si>
  <si>
    <t>Мероприятие 1.1. не выполнено в полном объеме, т.к. выплаты носят заявительный характер. Список молодых семей - претендентов на получение социальной выплаты в 2015 году корректировался в течение года. Выплатой воспользовалась одна молодая семья.</t>
  </si>
  <si>
    <t>Мероприятия 1.1.,1.2. выполнены частично в связи с уменьшением количества обучающихся в оздоровительных лагерях дневного пребывания (летняя смена) и количества обучающихся, которые воспользовались платными путевками.</t>
  </si>
  <si>
    <t>Приложение № 1 к Сводному отчету</t>
  </si>
  <si>
    <t>подпрограмма 2 "Развитие информационного общества и формирование электронного правительства"</t>
  </si>
  <si>
    <t xml:space="preserve"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 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</si>
  <si>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"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</si>
  <si>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</si>
  <si>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</si>
  <si>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</si>
  <si>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</si>
  <si>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</si>
  <si>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</si>
  <si>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</si>
  <si>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 xml:space="preserve">подпрограмма 6 "Обслуживание органов местного самоуправления " </t>
  </si>
  <si>
    <t xml:space="preserve">подпрограмма 4 "Благоустройство территории муниципального образования ЗАТО Александровск на               2014-2020 годы" </t>
  </si>
  <si>
    <t xml:space="preserve">подпрограмма 5 "Управление развитием системы жилищно-коммунального хозяйства ЗАТО Александровск на                         2014-2020 годы" </t>
  </si>
  <si>
    <t>МП «Энергоэффективность и развитие энергетики» на 2014-2020 годы</t>
  </si>
  <si>
    <t xml:space="preserve">подпрограмма 1 "Управление развитием информационного общества и формированием электронного правительства" </t>
  </si>
  <si>
    <t>Приложение № 2 к Сводному отчету</t>
  </si>
  <si>
    <t xml:space="preserve">Оценка эффективности реализации муниципальных программ ЗАТО Александровск в 2015 году </t>
  </si>
  <si>
    <t>№</t>
  </si>
  <si>
    <t>Наименование муниципальной программы (МП)</t>
  </si>
  <si>
    <t>ПФ</t>
  </si>
  <si>
    <t>ДИП</t>
  </si>
  <si>
    <t xml:space="preserve">Оценка  </t>
  </si>
  <si>
    <t>Высокая эффективность</t>
  </si>
  <si>
    <t>Оценка 5 баллов</t>
  </si>
  <si>
    <t>"Развитие инвестиционной деятельности муниципального образования ЗАТО Александровск" на 2014-2020 годы</t>
  </si>
  <si>
    <t>Высокая эффективность муниципальной программы свидетельствует о высокой результативности исполнения МП в целом, качественном и гибком планировании и своевременной реализации мероприятий МП.</t>
  </si>
  <si>
    <t>"Повышение качества жизни отдельных категорий граждан                                         ЗАТО Александровск" на 2014-2020 годы</t>
  </si>
  <si>
    <t>"Развитие транспортной системы ЗАТО Александровск" на 2014-2020 годы</t>
  </si>
  <si>
    <t>«Информационное общество» на 2014-2020 годы</t>
  </si>
  <si>
    <t>«Эффективное муниципальное управление» на 2014-2020 годы</t>
  </si>
  <si>
    <t>«Развитие культуры и сохранение культурного наследия» на 2014-2020 годы</t>
  </si>
  <si>
    <t>«Развитие физической культуры, спорта и молодежной политики»                                  на 2014-2020 годы</t>
  </si>
  <si>
    <t>"Охрана окружающей среды" на 2014-2020 годы</t>
  </si>
  <si>
    <t>Приемлемый уровень эффективности</t>
  </si>
  <si>
    <t>Оценка 4 балла</t>
  </si>
  <si>
    <t>"Энергоэффективность и развитие энергетики" 2014-2020 годы</t>
  </si>
  <si>
    <t xml:space="preserve"> Необходима корректировка МП в части пересмотра значений индикаторов, систем управления МП. </t>
  </si>
  <si>
    <t>"Обеспечение комплексной безопасности населения ЗАТО Александровск" на 2014-2020 годы</t>
  </si>
  <si>
    <t>"Обеспечение комфортной среды проживания населения муниципального образования" на 2014-2020 годы</t>
  </si>
  <si>
    <t>«Эффективное управление муниципальными финансами и оптимизация муниципального долга ЗАТО Александровск» на 2014 - 2020 годы</t>
  </si>
  <si>
    <t>Средний уровень эффективности</t>
  </si>
  <si>
    <t>Оценка 3 балла</t>
  </si>
  <si>
    <t>«Развитие образования» на 2014-2020 годы</t>
  </si>
  <si>
    <t>Возможен пересмотр МП в части корректировки значений показателей (индикаторов) или выделения дополнительного финансирования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</si>
</sst>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justify" vertical="center"/>
    </xf>
    <xf numFmtId="43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64" fontId="4" fillId="34" borderId="0" xfId="0" applyNumberFormat="1" applyFont="1" applyFill="1" applyBorder="1" applyAlignment="1">
      <alignment vertical="center"/>
    </xf>
    <xf numFmtId="164" fontId="3" fillId="34" borderId="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4" fillId="34" borderId="13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13" xfId="0" applyNumberFormat="1" applyFont="1" applyFill="1" applyBorder="1" applyAlignment="1">
      <alignment vertical="center"/>
    </xf>
    <xf numFmtId="2" fontId="4" fillId="34" borderId="12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vertical="center"/>
    </xf>
    <xf numFmtId="164" fontId="3" fillId="34" borderId="10" xfId="52" applyNumberFormat="1" applyFont="1" applyFill="1" applyBorder="1" applyAlignment="1">
      <alignment vertical="center"/>
      <protection/>
    </xf>
    <xf numFmtId="10" fontId="3" fillId="0" borderId="0" xfId="0" applyNumberFormat="1" applyFont="1" applyFill="1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4" fillId="34" borderId="1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5" fillId="34" borderId="25" xfId="0" applyFont="1" applyFill="1" applyBorder="1" applyAlignment="1">
      <alignment horizontal="justify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/>
    </xf>
    <xf numFmtId="0" fontId="5" fillId="0" borderId="27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5" fillId="34" borderId="2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justify" vertical="center" wrapText="1"/>
    </xf>
    <xf numFmtId="0" fontId="3" fillId="34" borderId="27" xfId="0" applyFont="1" applyFill="1" applyBorder="1" applyAlignment="1">
      <alignment horizontal="justify" vertical="center" wrapText="1"/>
    </xf>
    <xf numFmtId="0" fontId="3" fillId="34" borderId="28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24" xfId="0" applyFont="1" applyFill="1" applyBorder="1" applyAlignment="1">
      <alignment horizontal="justify" vertical="center" wrapText="1"/>
    </xf>
    <xf numFmtId="0" fontId="5" fillId="34" borderId="30" xfId="0" applyFont="1" applyFill="1" applyBorder="1" applyAlignment="1">
      <alignment horizontal="justify" vertical="center" wrapText="1"/>
    </xf>
    <xf numFmtId="0" fontId="3" fillId="34" borderId="25" xfId="0" applyFont="1" applyFill="1" applyBorder="1" applyAlignment="1">
      <alignment horizontal="justify" vertical="center" wrapText="1"/>
    </xf>
    <xf numFmtId="0" fontId="5" fillId="34" borderId="31" xfId="0" applyFont="1" applyFill="1" applyBorder="1" applyAlignment="1">
      <alignment horizontal="justify" vertical="center" wrapText="1"/>
    </xf>
    <xf numFmtId="0" fontId="5" fillId="34" borderId="27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justify" vertical="center" wrapText="1"/>
    </xf>
    <xf numFmtId="0" fontId="5" fillId="0" borderId="27" xfId="0" applyNumberFormat="1" applyFont="1" applyFill="1" applyBorder="1" applyAlignment="1">
      <alignment horizontal="justify" vertical="center" wrapText="1"/>
    </xf>
    <xf numFmtId="0" fontId="5" fillId="0" borderId="29" xfId="0" applyNumberFormat="1" applyFont="1" applyFill="1" applyBorder="1" applyAlignment="1">
      <alignment horizontal="justify" vertical="center" wrapText="1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/>
    </xf>
    <xf numFmtId="0" fontId="3" fillId="0" borderId="24" xfId="0" applyFont="1" applyFill="1" applyBorder="1" applyAlignment="1">
      <alignment horizontal="justify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3" fillId="0" borderId="0" xfId="53" applyNumberFormat="1" applyFont="1" applyAlignment="1">
      <alignment horizontal="right" vertical="center" wrapText="1"/>
      <protection/>
    </xf>
    <xf numFmtId="0" fontId="5" fillId="0" borderId="0" xfId="53" applyFont="1" applyAlignment="1">
      <alignment vertical="center" wrapText="1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Alignment="1">
      <alignment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/>
      <protection/>
    </xf>
    <xf numFmtId="49" fontId="3" fillId="35" borderId="10" xfId="53" applyNumberFormat="1" applyFont="1" applyFill="1" applyBorder="1">
      <alignment/>
      <protection/>
    </xf>
    <xf numFmtId="0" fontId="4" fillId="35" borderId="11" xfId="53" applyFont="1" applyFill="1" applyBorder="1" applyAlignment="1">
      <alignment horizontal="left"/>
      <protection/>
    </xf>
    <xf numFmtId="0" fontId="4" fillId="35" borderId="10" xfId="53" applyFont="1" applyFill="1" applyBorder="1">
      <alignment/>
      <protection/>
    </xf>
    <xf numFmtId="49" fontId="4" fillId="35" borderId="10" xfId="53" applyNumberFormat="1" applyFont="1" applyFill="1" applyBorder="1">
      <alignment/>
      <protection/>
    </xf>
    <xf numFmtId="0" fontId="4" fillId="35" borderId="10" xfId="53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4" fontId="3" fillId="34" borderId="10" xfId="53" applyNumberFormat="1" applyFont="1" applyFill="1" applyBorder="1" applyAlignment="1">
      <alignment horizontal="center"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vertical="center" wrapText="1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left" vertical="center" wrapText="1"/>
      <protection/>
    </xf>
    <xf numFmtId="4" fontId="3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49" fontId="26" fillId="35" borderId="10" xfId="53" applyNumberForma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vertical="center" wrapText="1"/>
      <protection/>
    </xf>
    <xf numFmtId="4" fontId="3" fillId="35" borderId="10" xfId="53" applyNumberFormat="1" applyFont="1" applyFill="1" applyBorder="1" applyAlignment="1">
      <alignment horizontal="center"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49" fontId="5" fillId="34" borderId="10" xfId="53" applyNumberFormat="1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vertical="center" wrapText="1"/>
      <protection/>
    </xf>
    <xf numFmtId="2" fontId="3" fillId="34" borderId="10" xfId="53" applyNumberFormat="1" applyFont="1" applyFill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5" xfId="53" applyFont="1" applyFill="1" applyBorder="1" applyAlignment="1">
      <alignment horizontal="center" vertical="center" wrapText="1"/>
      <protection/>
    </xf>
    <xf numFmtId="2" fontId="3" fillId="35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49" fontId="5" fillId="0" borderId="0" xfId="53" applyNumberFormat="1" applyFont="1" applyAlignment="1">
      <alignment vertical="center" wrapText="1"/>
      <protection/>
    </xf>
    <xf numFmtId="0" fontId="7" fillId="34" borderId="0" xfId="53" applyFont="1" applyFill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3"/>
  <sheetViews>
    <sheetView tabSelected="1" zoomScalePageLayoutView="0" workbookViewId="0" topLeftCell="A1">
      <pane xSplit="5" ySplit="4" topLeftCell="F15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73" sqref="K73"/>
    </sheetView>
  </sheetViews>
  <sheetFormatPr defaultColWidth="9.00390625" defaultRowHeight="12.75"/>
  <cols>
    <col min="1" max="1" width="5.625" style="1" customWidth="1"/>
    <col min="2" max="2" width="31.375" style="1" customWidth="1"/>
    <col min="3" max="3" width="14.375" style="1" customWidth="1"/>
    <col min="4" max="4" width="15.125" style="1" customWidth="1"/>
    <col min="5" max="5" width="19.875" style="1" customWidth="1"/>
    <col min="6" max="6" width="18.75390625" style="1" customWidth="1"/>
    <col min="7" max="7" width="10.00390625" style="1" customWidth="1"/>
    <col min="8" max="8" width="32.625" style="1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6:8" ht="15.75">
      <c r="F1" s="204" t="s">
        <v>139</v>
      </c>
      <c r="G1" s="204"/>
      <c r="H1" s="204"/>
    </row>
    <row r="2" spans="1:8" ht="28.5" customHeight="1">
      <c r="A2" s="178" t="s">
        <v>128</v>
      </c>
      <c r="B2" s="178"/>
      <c r="C2" s="178"/>
      <c r="D2" s="178"/>
      <c r="E2" s="178"/>
      <c r="F2" s="178"/>
      <c r="G2" s="178"/>
      <c r="H2" s="178"/>
    </row>
    <row r="3" spans="1:8" ht="29.25" customHeight="1">
      <c r="A3" s="111" t="s">
        <v>0</v>
      </c>
      <c r="B3" s="111" t="s">
        <v>31</v>
      </c>
      <c r="C3" s="111" t="s">
        <v>92</v>
      </c>
      <c r="D3" s="157" t="s">
        <v>29</v>
      </c>
      <c r="E3" s="157"/>
      <c r="F3" s="157"/>
      <c r="G3" s="111" t="s">
        <v>94</v>
      </c>
      <c r="H3" s="111" t="s">
        <v>24</v>
      </c>
    </row>
    <row r="4" spans="1:8" ht="50.25" customHeight="1">
      <c r="A4" s="111"/>
      <c r="B4" s="111"/>
      <c r="C4" s="111"/>
      <c r="D4" s="7" t="s">
        <v>23</v>
      </c>
      <c r="E4" s="7" t="s">
        <v>93</v>
      </c>
      <c r="F4" s="7" t="s">
        <v>126</v>
      </c>
      <c r="G4" s="111"/>
      <c r="H4" s="111"/>
    </row>
    <row r="5" spans="1:8" ht="16.5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31.5" customHeight="1">
      <c r="A6" s="183" t="s">
        <v>1</v>
      </c>
      <c r="B6" s="181" t="s">
        <v>95</v>
      </c>
      <c r="C6" s="185" t="s">
        <v>12</v>
      </c>
      <c r="D6" s="107" t="s">
        <v>21</v>
      </c>
      <c r="E6" s="83">
        <f>SUM(E7:E10)</f>
        <v>22488381.479999997</v>
      </c>
      <c r="F6" s="83">
        <f>SUM(F7:F10)</f>
        <v>22468086.31</v>
      </c>
      <c r="G6" s="9">
        <f>F6/E6*100</f>
        <v>99.90975264263439</v>
      </c>
      <c r="H6" s="179"/>
    </row>
    <row r="7" spans="1:8" ht="31.5" customHeight="1">
      <c r="A7" s="184"/>
      <c r="B7" s="182"/>
      <c r="C7" s="186"/>
      <c r="D7" s="108" t="s">
        <v>18</v>
      </c>
      <c r="E7" s="84">
        <f aca="true" t="shared" si="0" ref="E7:F10">E12+E17</f>
        <v>22488381.479999997</v>
      </c>
      <c r="F7" s="84">
        <f t="shared" si="0"/>
        <v>22468086.31</v>
      </c>
      <c r="G7" s="10">
        <f>F7/E7*100</f>
        <v>99.90975264263439</v>
      </c>
      <c r="H7" s="180"/>
    </row>
    <row r="8" spans="1:8" ht="22.5" customHeight="1">
      <c r="A8" s="184"/>
      <c r="B8" s="182"/>
      <c r="C8" s="186"/>
      <c r="D8" s="108" t="s">
        <v>19</v>
      </c>
      <c r="E8" s="84">
        <f t="shared" si="0"/>
        <v>0</v>
      </c>
      <c r="F8" s="84">
        <f t="shared" si="0"/>
        <v>0</v>
      </c>
      <c r="G8" s="10">
        <v>0</v>
      </c>
      <c r="H8" s="180"/>
    </row>
    <row r="9" spans="1:8" ht="24" customHeight="1">
      <c r="A9" s="184"/>
      <c r="B9" s="182"/>
      <c r="C9" s="186"/>
      <c r="D9" s="108" t="s">
        <v>20</v>
      </c>
      <c r="E9" s="84">
        <f t="shared" si="0"/>
        <v>0</v>
      </c>
      <c r="F9" s="84">
        <f t="shared" si="0"/>
        <v>0</v>
      </c>
      <c r="G9" s="10">
        <v>0</v>
      </c>
      <c r="H9" s="180"/>
    </row>
    <row r="10" spans="1:8" ht="31.5" customHeight="1">
      <c r="A10" s="184"/>
      <c r="B10" s="182"/>
      <c r="C10" s="186"/>
      <c r="D10" s="108" t="s">
        <v>22</v>
      </c>
      <c r="E10" s="84">
        <f>E15+E20</f>
        <v>0</v>
      </c>
      <c r="F10" s="84">
        <f t="shared" si="0"/>
        <v>0</v>
      </c>
      <c r="G10" s="10">
        <v>0</v>
      </c>
      <c r="H10" s="180"/>
    </row>
    <row r="11" spans="1:8" ht="27" customHeight="1">
      <c r="A11" s="12" t="s">
        <v>34</v>
      </c>
      <c r="B11" s="149" t="s">
        <v>96</v>
      </c>
      <c r="C11" s="13"/>
      <c r="D11" s="51" t="s">
        <v>21</v>
      </c>
      <c r="E11" s="86">
        <f>SUM(E12:E15)</f>
        <v>11334245.19</v>
      </c>
      <c r="F11" s="86">
        <f>SUM(F12:F15)</f>
        <v>11331593.52</v>
      </c>
      <c r="G11" s="14">
        <f>F11/E11*100</f>
        <v>99.9766047940948</v>
      </c>
      <c r="H11" s="121"/>
    </row>
    <row r="12" spans="1:8" ht="27" customHeight="1">
      <c r="A12" s="12"/>
      <c r="B12" s="149"/>
      <c r="C12" s="13"/>
      <c r="D12" s="55" t="s">
        <v>18</v>
      </c>
      <c r="E12" s="87">
        <v>11334245.19</v>
      </c>
      <c r="F12" s="87">
        <v>11331593.52</v>
      </c>
      <c r="G12" s="15">
        <f>F12/E12*100</f>
        <v>99.9766047940948</v>
      </c>
      <c r="H12" s="121"/>
    </row>
    <row r="13" spans="1:8" ht="21" customHeight="1">
      <c r="A13" s="12"/>
      <c r="B13" s="149"/>
      <c r="C13" s="13"/>
      <c r="D13" s="55" t="s">
        <v>19</v>
      </c>
      <c r="E13" s="87">
        <v>0</v>
      </c>
      <c r="F13" s="87">
        <v>0</v>
      </c>
      <c r="G13" s="15">
        <v>0</v>
      </c>
      <c r="H13" s="121"/>
    </row>
    <row r="14" spans="1:8" ht="27" customHeight="1">
      <c r="A14" s="12"/>
      <c r="B14" s="149"/>
      <c r="C14" s="13"/>
      <c r="D14" s="55" t="s">
        <v>20</v>
      </c>
      <c r="E14" s="87">
        <v>0</v>
      </c>
      <c r="F14" s="87">
        <v>0</v>
      </c>
      <c r="G14" s="15">
        <v>0</v>
      </c>
      <c r="H14" s="121"/>
    </row>
    <row r="15" spans="1:8" ht="27" customHeight="1">
      <c r="A15" s="16"/>
      <c r="B15" s="150"/>
      <c r="C15" s="17"/>
      <c r="D15" s="55" t="s">
        <v>22</v>
      </c>
      <c r="E15" s="87">
        <v>0</v>
      </c>
      <c r="F15" s="87">
        <v>0</v>
      </c>
      <c r="G15" s="15">
        <v>0</v>
      </c>
      <c r="H15" s="122"/>
    </row>
    <row r="16" spans="1:8" ht="21.75" customHeight="1">
      <c r="A16" s="18" t="s">
        <v>35</v>
      </c>
      <c r="B16" s="148" t="s">
        <v>97</v>
      </c>
      <c r="C16" s="19"/>
      <c r="D16" s="53" t="s">
        <v>21</v>
      </c>
      <c r="E16" s="84">
        <f>SUM(E17:E20)</f>
        <v>11154136.29</v>
      </c>
      <c r="F16" s="84">
        <f>SUM(F17:F20)</f>
        <v>11136492.79</v>
      </c>
      <c r="G16" s="10">
        <f>F16/E16*100</f>
        <v>99.84182101113632</v>
      </c>
      <c r="H16" s="136"/>
    </row>
    <row r="17" spans="1:8" ht="21.75" customHeight="1">
      <c r="A17" s="20"/>
      <c r="B17" s="149"/>
      <c r="C17" s="13"/>
      <c r="D17" s="55" t="s">
        <v>18</v>
      </c>
      <c r="E17" s="87">
        <v>11154136.29</v>
      </c>
      <c r="F17" s="87">
        <v>11136492.79</v>
      </c>
      <c r="G17" s="15">
        <f>F17/E17*100</f>
        <v>99.84182101113632</v>
      </c>
      <c r="H17" s="137"/>
    </row>
    <row r="18" spans="1:8" ht="21.75" customHeight="1">
      <c r="A18" s="20"/>
      <c r="B18" s="149"/>
      <c r="C18" s="13"/>
      <c r="D18" s="55" t="s">
        <v>19</v>
      </c>
      <c r="E18" s="87">
        <v>0</v>
      </c>
      <c r="F18" s="87">
        <v>0</v>
      </c>
      <c r="G18" s="15">
        <v>0</v>
      </c>
      <c r="H18" s="137"/>
    </row>
    <row r="19" spans="1:8" ht="21.75" customHeight="1">
      <c r="A19" s="20"/>
      <c r="B19" s="149"/>
      <c r="C19" s="13"/>
      <c r="D19" s="55" t="s">
        <v>20</v>
      </c>
      <c r="E19" s="87">
        <v>0</v>
      </c>
      <c r="F19" s="87">
        <v>0</v>
      </c>
      <c r="G19" s="15">
        <v>0</v>
      </c>
      <c r="H19" s="137"/>
    </row>
    <row r="20" spans="1:8" ht="21.75" customHeight="1" thickBot="1">
      <c r="A20" s="21"/>
      <c r="B20" s="170"/>
      <c r="C20" s="22"/>
      <c r="D20" s="56" t="s">
        <v>22</v>
      </c>
      <c r="E20" s="88">
        <v>0</v>
      </c>
      <c r="F20" s="88">
        <v>0</v>
      </c>
      <c r="G20" s="23">
        <v>0</v>
      </c>
      <c r="H20" s="138"/>
    </row>
    <row r="21" spans="1:8" ht="15.75">
      <c r="A21" s="24"/>
      <c r="B21" s="24"/>
      <c r="C21" s="25"/>
      <c r="D21" s="25"/>
      <c r="E21" s="57"/>
      <c r="F21" s="57"/>
      <c r="G21" s="26"/>
      <c r="H21" s="27" t="s">
        <v>79</v>
      </c>
    </row>
    <row r="22" spans="1:8" ht="20.25" customHeight="1">
      <c r="A22" s="111" t="s">
        <v>0</v>
      </c>
      <c r="B22" s="111" t="s">
        <v>31</v>
      </c>
      <c r="C22" s="111" t="s">
        <v>92</v>
      </c>
      <c r="D22" s="157" t="s">
        <v>29</v>
      </c>
      <c r="E22" s="157"/>
      <c r="F22" s="157"/>
      <c r="G22" s="111" t="s">
        <v>94</v>
      </c>
      <c r="H22" s="111" t="s">
        <v>24</v>
      </c>
    </row>
    <row r="23" spans="1:8" ht="48" customHeight="1">
      <c r="A23" s="111"/>
      <c r="B23" s="111"/>
      <c r="C23" s="111"/>
      <c r="D23" s="7" t="s">
        <v>23</v>
      </c>
      <c r="E23" s="7" t="s">
        <v>93</v>
      </c>
      <c r="F23" s="7" t="s">
        <v>126</v>
      </c>
      <c r="G23" s="111"/>
      <c r="H23" s="111"/>
    </row>
    <row r="24" spans="1:8" ht="16.5" thickBot="1">
      <c r="A24" s="8" t="s">
        <v>1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</row>
    <row r="25" spans="1:9" ht="15.75" customHeight="1">
      <c r="A25" s="161" t="s">
        <v>2</v>
      </c>
      <c r="B25" s="151" t="s">
        <v>98</v>
      </c>
      <c r="C25" s="154" t="s">
        <v>25</v>
      </c>
      <c r="D25" s="107" t="s">
        <v>21</v>
      </c>
      <c r="E25" s="83">
        <f>SUM(E26:E29)</f>
        <v>46291003.37</v>
      </c>
      <c r="F25" s="83">
        <f>SUM(F26:F29)</f>
        <v>45582892.43</v>
      </c>
      <c r="G25" s="89">
        <f>F25/E25*100</f>
        <v>98.47030548389688</v>
      </c>
      <c r="H25" s="139"/>
      <c r="I25" s="110"/>
    </row>
    <row r="26" spans="1:9" ht="20.25" customHeight="1">
      <c r="A26" s="162"/>
      <c r="B26" s="152"/>
      <c r="C26" s="155"/>
      <c r="D26" s="108" t="s">
        <v>18</v>
      </c>
      <c r="E26" s="84">
        <f aca="true" t="shared" si="1" ref="E26:F29">E31+E36+E41</f>
        <v>46281003.37</v>
      </c>
      <c r="F26" s="84">
        <f t="shared" si="1"/>
        <v>45572892.43</v>
      </c>
      <c r="G26" s="67">
        <f>F26/E26*100</f>
        <v>98.4699749607006</v>
      </c>
      <c r="H26" s="115"/>
      <c r="I26" s="110"/>
    </row>
    <row r="27" spans="1:9" ht="15.75">
      <c r="A27" s="162"/>
      <c r="B27" s="152"/>
      <c r="C27" s="155"/>
      <c r="D27" s="108" t="s">
        <v>19</v>
      </c>
      <c r="E27" s="84">
        <f t="shared" si="1"/>
        <v>0</v>
      </c>
      <c r="F27" s="84">
        <f t="shared" si="1"/>
        <v>0</v>
      </c>
      <c r="G27" s="67">
        <v>0</v>
      </c>
      <c r="H27" s="115"/>
      <c r="I27" s="110"/>
    </row>
    <row r="28" spans="1:9" ht="15.75">
      <c r="A28" s="162"/>
      <c r="B28" s="152"/>
      <c r="C28" s="155"/>
      <c r="D28" s="108" t="s">
        <v>20</v>
      </c>
      <c r="E28" s="84">
        <f t="shared" si="1"/>
        <v>0</v>
      </c>
      <c r="F28" s="84">
        <f t="shared" si="1"/>
        <v>0</v>
      </c>
      <c r="G28" s="67">
        <v>0</v>
      </c>
      <c r="H28" s="115"/>
      <c r="I28" s="110"/>
    </row>
    <row r="29" spans="1:9" ht="30.75" customHeight="1">
      <c r="A29" s="163"/>
      <c r="B29" s="169"/>
      <c r="C29" s="165"/>
      <c r="D29" s="108" t="s">
        <v>22</v>
      </c>
      <c r="E29" s="84">
        <f t="shared" si="1"/>
        <v>10000</v>
      </c>
      <c r="F29" s="84">
        <f t="shared" si="1"/>
        <v>10000</v>
      </c>
      <c r="G29" s="67">
        <v>0</v>
      </c>
      <c r="H29" s="116"/>
      <c r="I29" s="110"/>
    </row>
    <row r="30" spans="1:8" ht="15.75" customHeight="1">
      <c r="A30" s="12" t="s">
        <v>36</v>
      </c>
      <c r="B30" s="149" t="s">
        <v>99</v>
      </c>
      <c r="C30" s="13"/>
      <c r="D30" s="106" t="s">
        <v>21</v>
      </c>
      <c r="E30" s="86">
        <f>SUM(E31:E34)</f>
        <v>0</v>
      </c>
      <c r="F30" s="86">
        <f>SUM(F31:F34)</f>
        <v>0</v>
      </c>
      <c r="G30" s="90">
        <v>0</v>
      </c>
      <c r="H30" s="114"/>
    </row>
    <row r="31" spans="1:8" ht="15.75">
      <c r="A31" s="12"/>
      <c r="B31" s="149"/>
      <c r="C31" s="13"/>
      <c r="D31" s="55" t="s">
        <v>18</v>
      </c>
      <c r="E31" s="87">
        <v>0</v>
      </c>
      <c r="F31" s="87">
        <v>0</v>
      </c>
      <c r="G31" s="81">
        <v>0</v>
      </c>
      <c r="H31" s="115"/>
    </row>
    <row r="32" spans="1:8" ht="15.75">
      <c r="A32" s="12"/>
      <c r="B32" s="149"/>
      <c r="C32" s="13"/>
      <c r="D32" s="55" t="s">
        <v>19</v>
      </c>
      <c r="E32" s="87">
        <v>0</v>
      </c>
      <c r="F32" s="87">
        <v>0</v>
      </c>
      <c r="G32" s="81">
        <v>0</v>
      </c>
      <c r="H32" s="115"/>
    </row>
    <row r="33" spans="1:8" ht="15.75">
      <c r="A33" s="12"/>
      <c r="B33" s="149"/>
      <c r="C33" s="13"/>
      <c r="D33" s="55" t="s">
        <v>20</v>
      </c>
      <c r="E33" s="87">
        <v>0</v>
      </c>
      <c r="F33" s="87">
        <v>0</v>
      </c>
      <c r="G33" s="81">
        <v>0</v>
      </c>
      <c r="H33" s="115"/>
    </row>
    <row r="34" spans="1:8" ht="15.75">
      <c r="A34" s="16"/>
      <c r="B34" s="150"/>
      <c r="C34" s="17"/>
      <c r="D34" s="55" t="s">
        <v>22</v>
      </c>
      <c r="E34" s="87">
        <v>0</v>
      </c>
      <c r="F34" s="87">
        <v>0</v>
      </c>
      <c r="G34" s="81">
        <v>0</v>
      </c>
      <c r="H34" s="116"/>
    </row>
    <row r="35" spans="1:8" ht="18.75" customHeight="1">
      <c r="A35" s="12" t="s">
        <v>37</v>
      </c>
      <c r="B35" s="149" t="s">
        <v>127</v>
      </c>
      <c r="C35" s="13"/>
      <c r="D35" s="106" t="s">
        <v>21</v>
      </c>
      <c r="E35" s="86">
        <f>SUM(E36:E39)</f>
        <v>7795050.71</v>
      </c>
      <c r="F35" s="86">
        <f>SUM(F36:F39)</f>
        <v>7703891.79</v>
      </c>
      <c r="G35" s="90">
        <f>F35/E35*100</f>
        <v>98.83055385537062</v>
      </c>
      <c r="H35" s="115"/>
    </row>
    <row r="36" spans="1:8" ht="18.75" customHeight="1">
      <c r="A36" s="12"/>
      <c r="B36" s="149"/>
      <c r="C36" s="13"/>
      <c r="D36" s="55" t="s">
        <v>18</v>
      </c>
      <c r="E36" s="87">
        <v>7785050.71</v>
      </c>
      <c r="F36" s="87">
        <v>7693891.79</v>
      </c>
      <c r="G36" s="81">
        <f>F36/E36*100</f>
        <v>98.82905168642118</v>
      </c>
      <c r="H36" s="115"/>
    </row>
    <row r="37" spans="1:8" ht="15.75">
      <c r="A37" s="12"/>
      <c r="B37" s="149"/>
      <c r="C37" s="13"/>
      <c r="D37" s="55" t="s">
        <v>19</v>
      </c>
      <c r="E37" s="87">
        <v>0</v>
      </c>
      <c r="F37" s="87">
        <v>0</v>
      </c>
      <c r="G37" s="81">
        <v>0</v>
      </c>
      <c r="H37" s="115"/>
    </row>
    <row r="38" spans="1:8" ht="23.25" customHeight="1">
      <c r="A38" s="12"/>
      <c r="B38" s="149"/>
      <c r="C38" s="13"/>
      <c r="D38" s="55" t="s">
        <v>20</v>
      </c>
      <c r="E38" s="87">
        <v>0</v>
      </c>
      <c r="F38" s="87">
        <v>0</v>
      </c>
      <c r="G38" s="81">
        <v>0</v>
      </c>
      <c r="H38" s="115"/>
    </row>
    <row r="39" spans="1:8" ht="30.75" customHeight="1">
      <c r="A39" s="16"/>
      <c r="B39" s="149"/>
      <c r="C39" s="13"/>
      <c r="D39" s="19" t="s">
        <v>22</v>
      </c>
      <c r="E39" s="91">
        <v>10000</v>
      </c>
      <c r="F39" s="91">
        <v>10000</v>
      </c>
      <c r="G39" s="92">
        <v>0</v>
      </c>
      <c r="H39" s="116"/>
    </row>
    <row r="40" spans="1:12" ht="24" customHeight="1">
      <c r="A40" s="12" t="s">
        <v>38</v>
      </c>
      <c r="B40" s="148" t="s">
        <v>30</v>
      </c>
      <c r="C40" s="19"/>
      <c r="D40" s="108" t="s">
        <v>21</v>
      </c>
      <c r="E40" s="84">
        <f>SUM(E41:E44)</f>
        <v>38495952.66</v>
      </c>
      <c r="F40" s="84">
        <f>SUM(F41:F44)</f>
        <v>37879000.64</v>
      </c>
      <c r="G40" s="67">
        <f>F40/E40*100</f>
        <v>98.39735874197224</v>
      </c>
      <c r="H40" s="112"/>
      <c r="L40"/>
    </row>
    <row r="41" spans="1:12" ht="25.5" customHeight="1">
      <c r="A41" s="103"/>
      <c r="B41" s="149"/>
      <c r="C41" s="13"/>
      <c r="D41" s="55" t="s">
        <v>18</v>
      </c>
      <c r="E41" s="87">
        <v>38495952.66</v>
      </c>
      <c r="F41" s="87">
        <v>37879000.64</v>
      </c>
      <c r="G41" s="81">
        <f>F41/E41*100</f>
        <v>98.39735874197224</v>
      </c>
      <c r="H41" s="112"/>
      <c r="K41" s="74"/>
      <c r="L41" s="42"/>
    </row>
    <row r="42" spans="1:8" ht="26.25" customHeight="1">
      <c r="A42" s="103"/>
      <c r="B42" s="149"/>
      <c r="C42" s="13"/>
      <c r="D42" s="55" t="s">
        <v>19</v>
      </c>
      <c r="E42" s="87">
        <v>0</v>
      </c>
      <c r="F42" s="87">
        <v>0</v>
      </c>
      <c r="G42" s="81">
        <v>0</v>
      </c>
      <c r="H42" s="112"/>
    </row>
    <row r="43" spans="1:8" ht="18.75" customHeight="1">
      <c r="A43" s="103"/>
      <c r="B43" s="149"/>
      <c r="C43" s="13"/>
      <c r="D43" s="55" t="s">
        <v>20</v>
      </c>
      <c r="E43" s="87">
        <v>0</v>
      </c>
      <c r="F43" s="87">
        <v>0</v>
      </c>
      <c r="G43" s="81">
        <v>0</v>
      </c>
      <c r="H43" s="112"/>
    </row>
    <row r="44" spans="1:8" ht="23.25" customHeight="1" thickBot="1">
      <c r="A44" s="105"/>
      <c r="B44" s="170"/>
      <c r="C44" s="22"/>
      <c r="D44" s="56" t="s">
        <v>22</v>
      </c>
      <c r="E44" s="88">
        <v>0</v>
      </c>
      <c r="F44" s="88">
        <v>0</v>
      </c>
      <c r="G44" s="93">
        <v>0</v>
      </c>
      <c r="H44" s="113"/>
    </row>
    <row r="45" spans="1:8" ht="26.25" customHeight="1">
      <c r="A45" s="24"/>
      <c r="B45" s="24"/>
      <c r="C45" s="25"/>
      <c r="D45" s="25"/>
      <c r="E45" s="57"/>
      <c r="F45" s="57"/>
      <c r="G45" s="26"/>
      <c r="H45" s="27" t="s">
        <v>80</v>
      </c>
    </row>
    <row r="46" spans="1:8" ht="31.5" customHeight="1">
      <c r="A46" s="111" t="s">
        <v>0</v>
      </c>
      <c r="B46" s="111" t="s">
        <v>31</v>
      </c>
      <c r="C46" s="111" t="s">
        <v>92</v>
      </c>
      <c r="D46" s="157" t="s">
        <v>29</v>
      </c>
      <c r="E46" s="157"/>
      <c r="F46" s="157"/>
      <c r="G46" s="111" t="s">
        <v>94</v>
      </c>
      <c r="H46" s="111" t="s">
        <v>24</v>
      </c>
    </row>
    <row r="47" spans="1:8" ht="49.5" customHeight="1">
      <c r="A47" s="111"/>
      <c r="B47" s="111"/>
      <c r="C47" s="111"/>
      <c r="D47" s="7" t="s">
        <v>23</v>
      </c>
      <c r="E47" s="7" t="s">
        <v>93</v>
      </c>
      <c r="F47" s="7" t="s">
        <v>126</v>
      </c>
      <c r="G47" s="111"/>
      <c r="H47" s="111"/>
    </row>
    <row r="48" spans="1:12" ht="16.5" thickBot="1">
      <c r="A48" s="8" t="s">
        <v>1</v>
      </c>
      <c r="B48" s="8" t="s">
        <v>2</v>
      </c>
      <c r="C48" s="8" t="s">
        <v>3</v>
      </c>
      <c r="D48" s="8" t="s">
        <v>4</v>
      </c>
      <c r="E48" s="8" t="s">
        <v>5</v>
      </c>
      <c r="F48" s="8" t="s">
        <v>6</v>
      </c>
      <c r="G48" s="8" t="s">
        <v>7</v>
      </c>
      <c r="H48" s="8" t="s">
        <v>8</v>
      </c>
      <c r="L48" s="102"/>
    </row>
    <row r="49" spans="1:8" ht="21" customHeight="1">
      <c r="A49" s="161" t="s">
        <v>3</v>
      </c>
      <c r="B49" s="151" t="s">
        <v>102</v>
      </c>
      <c r="C49" s="154" t="s">
        <v>25</v>
      </c>
      <c r="D49" s="52" t="s">
        <v>21</v>
      </c>
      <c r="E49" s="83">
        <f>SUM(E50:E53)</f>
        <v>107600</v>
      </c>
      <c r="F49" s="83">
        <f>SUM(F50:F53)</f>
        <v>107600</v>
      </c>
      <c r="G49" s="89">
        <f aca="true" t="shared" si="2" ref="G49:G62">F49/E49*100</f>
        <v>100</v>
      </c>
      <c r="H49" s="114"/>
    </row>
    <row r="50" spans="1:8" ht="21" customHeight="1">
      <c r="A50" s="162"/>
      <c r="B50" s="152"/>
      <c r="C50" s="155"/>
      <c r="D50" s="53" t="s">
        <v>18</v>
      </c>
      <c r="E50" s="84">
        <v>107600</v>
      </c>
      <c r="F50" s="84">
        <v>107600</v>
      </c>
      <c r="G50" s="67">
        <f t="shared" si="2"/>
        <v>100</v>
      </c>
      <c r="H50" s="115"/>
    </row>
    <row r="51" spans="1:8" ht="21" customHeight="1">
      <c r="A51" s="162"/>
      <c r="B51" s="152"/>
      <c r="C51" s="155"/>
      <c r="D51" s="53" t="s">
        <v>19</v>
      </c>
      <c r="E51" s="84">
        <v>0</v>
      </c>
      <c r="F51" s="84">
        <v>0</v>
      </c>
      <c r="G51" s="67">
        <v>0</v>
      </c>
      <c r="H51" s="115"/>
    </row>
    <row r="52" spans="1:8" ht="21" customHeight="1">
      <c r="A52" s="162"/>
      <c r="B52" s="152"/>
      <c r="C52" s="155"/>
      <c r="D52" s="53" t="s">
        <v>20</v>
      </c>
      <c r="E52" s="84">
        <v>0</v>
      </c>
      <c r="F52" s="84">
        <v>0</v>
      </c>
      <c r="G52" s="67">
        <v>0</v>
      </c>
      <c r="H52" s="115"/>
    </row>
    <row r="53" spans="1:11" ht="21" customHeight="1" thickBot="1">
      <c r="A53" s="164"/>
      <c r="B53" s="153"/>
      <c r="C53" s="156"/>
      <c r="D53" s="54" t="s">
        <v>22</v>
      </c>
      <c r="E53" s="85">
        <v>0</v>
      </c>
      <c r="F53" s="85">
        <v>0</v>
      </c>
      <c r="G53" s="94">
        <v>0</v>
      </c>
      <c r="H53" s="116"/>
      <c r="K53" s="102"/>
    </row>
    <row r="54" spans="1:11" ht="21.75" customHeight="1">
      <c r="A54" s="161" t="s">
        <v>4</v>
      </c>
      <c r="B54" s="151" t="s">
        <v>101</v>
      </c>
      <c r="C54" s="154" t="s">
        <v>27</v>
      </c>
      <c r="D54" s="52" t="s">
        <v>21</v>
      </c>
      <c r="E54" s="83">
        <f>SUM(E55:E58)</f>
        <v>1824343.34</v>
      </c>
      <c r="F54" s="83">
        <f>SUM(F55:F58)</f>
        <v>1794120.34</v>
      </c>
      <c r="G54" s="9">
        <f t="shared" si="2"/>
        <v>98.3433491197989</v>
      </c>
      <c r="H54" s="139"/>
      <c r="I54" s="2"/>
      <c r="K54" s="102"/>
    </row>
    <row r="55" spans="1:8" ht="25.5" customHeight="1">
      <c r="A55" s="162"/>
      <c r="B55" s="152"/>
      <c r="C55" s="155"/>
      <c r="D55" s="53" t="s">
        <v>18</v>
      </c>
      <c r="E55" s="84">
        <v>1824343.34</v>
      </c>
      <c r="F55" s="84">
        <v>1794120.34</v>
      </c>
      <c r="G55" s="10">
        <f t="shared" si="2"/>
        <v>98.3433491197989</v>
      </c>
      <c r="H55" s="115"/>
    </row>
    <row r="56" spans="1:8" ht="18" customHeight="1">
      <c r="A56" s="162"/>
      <c r="B56" s="152"/>
      <c r="C56" s="155"/>
      <c r="D56" s="53" t="s">
        <v>19</v>
      </c>
      <c r="E56" s="84">
        <v>0</v>
      </c>
      <c r="F56" s="84">
        <v>0</v>
      </c>
      <c r="G56" s="10">
        <v>0</v>
      </c>
      <c r="H56" s="115"/>
    </row>
    <row r="57" spans="1:8" ht="18.75" customHeight="1">
      <c r="A57" s="162"/>
      <c r="B57" s="152"/>
      <c r="C57" s="155"/>
      <c r="D57" s="53" t="s">
        <v>20</v>
      </c>
      <c r="E57" s="84">
        <v>0</v>
      </c>
      <c r="F57" s="84">
        <v>0</v>
      </c>
      <c r="G57" s="10">
        <v>0</v>
      </c>
      <c r="H57" s="115"/>
    </row>
    <row r="58" spans="1:8" ht="24" customHeight="1" thickBot="1">
      <c r="A58" s="162"/>
      <c r="B58" s="152"/>
      <c r="C58" s="155"/>
      <c r="D58" s="64" t="s">
        <v>22</v>
      </c>
      <c r="E58" s="95">
        <v>0</v>
      </c>
      <c r="F58" s="95">
        <v>0</v>
      </c>
      <c r="G58" s="65">
        <v>0</v>
      </c>
      <c r="H58" s="135"/>
    </row>
    <row r="59" spans="1:8" ht="24" customHeight="1">
      <c r="A59" s="161" t="s">
        <v>5</v>
      </c>
      <c r="B59" s="171" t="s">
        <v>100</v>
      </c>
      <c r="C59" s="158" t="s">
        <v>28</v>
      </c>
      <c r="D59" s="101" t="s">
        <v>21</v>
      </c>
      <c r="E59" s="83">
        <f>SUM(E60:E63)</f>
        <v>47830436.269999996</v>
      </c>
      <c r="F59" s="83">
        <f>SUM(F60:F63)</f>
        <v>46568706.84</v>
      </c>
      <c r="G59" s="9">
        <f t="shared" si="2"/>
        <v>97.36207835764323</v>
      </c>
      <c r="H59" s="143"/>
    </row>
    <row r="60" spans="1:10" ht="18" customHeight="1">
      <c r="A60" s="162"/>
      <c r="B60" s="172"/>
      <c r="C60" s="159"/>
      <c r="D60" s="79" t="s">
        <v>18</v>
      </c>
      <c r="E60" s="84">
        <f aca="true" t="shared" si="3" ref="E60:F63">E65+E74+E79+E84</f>
        <v>47458536.269999996</v>
      </c>
      <c r="F60" s="84">
        <f t="shared" si="3"/>
        <v>46196806.84</v>
      </c>
      <c r="G60" s="10">
        <f t="shared" si="2"/>
        <v>97.34140677491233</v>
      </c>
      <c r="H60" s="144"/>
      <c r="J60" s="5"/>
    </row>
    <row r="61" spans="1:8" ht="24" customHeight="1">
      <c r="A61" s="162"/>
      <c r="B61" s="172"/>
      <c r="C61" s="159"/>
      <c r="D61" s="79" t="s">
        <v>19</v>
      </c>
      <c r="E61" s="84">
        <f t="shared" si="3"/>
        <v>11400</v>
      </c>
      <c r="F61" s="84">
        <f t="shared" si="3"/>
        <v>11400</v>
      </c>
      <c r="G61" s="10">
        <f t="shared" si="2"/>
        <v>100</v>
      </c>
      <c r="H61" s="144"/>
    </row>
    <row r="62" spans="1:8" ht="15.75">
      <c r="A62" s="162"/>
      <c r="B62" s="172"/>
      <c r="C62" s="159"/>
      <c r="D62" s="79" t="s">
        <v>20</v>
      </c>
      <c r="E62" s="84">
        <f t="shared" si="3"/>
        <v>360500</v>
      </c>
      <c r="F62" s="84">
        <f t="shared" si="3"/>
        <v>360500</v>
      </c>
      <c r="G62" s="10">
        <f t="shared" si="2"/>
        <v>100</v>
      </c>
      <c r="H62" s="144"/>
    </row>
    <row r="63" spans="1:8" ht="24" customHeight="1">
      <c r="A63" s="163"/>
      <c r="B63" s="173"/>
      <c r="C63" s="160"/>
      <c r="D63" s="79" t="s">
        <v>22</v>
      </c>
      <c r="E63" s="84">
        <f t="shared" si="3"/>
        <v>0</v>
      </c>
      <c r="F63" s="84">
        <f t="shared" si="3"/>
        <v>0</v>
      </c>
      <c r="G63" s="10">
        <v>0</v>
      </c>
      <c r="H63" s="144"/>
    </row>
    <row r="64" spans="1:8" ht="15" customHeight="1">
      <c r="A64" s="18" t="s">
        <v>39</v>
      </c>
      <c r="B64" s="148" t="s">
        <v>154</v>
      </c>
      <c r="C64" s="19"/>
      <c r="D64" s="53" t="s">
        <v>21</v>
      </c>
      <c r="E64" s="84">
        <f>SUM(E65:E68)</f>
        <v>9537716.27</v>
      </c>
      <c r="F64" s="84">
        <f>SUM(F65:F68)</f>
        <v>9537580.73</v>
      </c>
      <c r="G64" s="10">
        <f>F64/E64*100</f>
        <v>99.99857890509466</v>
      </c>
      <c r="H64" s="145"/>
    </row>
    <row r="65" spans="1:8" ht="18" customHeight="1">
      <c r="A65" s="12"/>
      <c r="B65" s="149"/>
      <c r="C65" s="13"/>
      <c r="D65" s="55" t="s">
        <v>18</v>
      </c>
      <c r="E65" s="87">
        <v>9537716.27</v>
      </c>
      <c r="F65" s="87">
        <v>9537580.73</v>
      </c>
      <c r="G65" s="15">
        <f>F65/E65*100</f>
        <v>99.99857890509466</v>
      </c>
      <c r="H65" s="146"/>
    </row>
    <row r="66" spans="1:8" ht="15" customHeight="1">
      <c r="A66" s="12"/>
      <c r="B66" s="149"/>
      <c r="C66" s="13"/>
      <c r="D66" s="55" t="s">
        <v>19</v>
      </c>
      <c r="E66" s="87">
        <v>0</v>
      </c>
      <c r="F66" s="87">
        <v>0</v>
      </c>
      <c r="G66" s="15">
        <v>0</v>
      </c>
      <c r="H66" s="146"/>
    </row>
    <row r="67" spans="1:8" ht="18.75" customHeight="1">
      <c r="A67" s="12"/>
      <c r="B67" s="149"/>
      <c r="C67" s="13"/>
      <c r="D67" s="55" t="s">
        <v>20</v>
      </c>
      <c r="E67" s="87">
        <v>0</v>
      </c>
      <c r="F67" s="87">
        <v>0</v>
      </c>
      <c r="G67" s="15">
        <v>0</v>
      </c>
      <c r="H67" s="146"/>
    </row>
    <row r="68" spans="1:8" ht="15" customHeight="1">
      <c r="A68" s="16"/>
      <c r="B68" s="150"/>
      <c r="C68" s="17"/>
      <c r="D68" s="55" t="s">
        <v>22</v>
      </c>
      <c r="E68" s="87">
        <v>0</v>
      </c>
      <c r="F68" s="87">
        <v>0</v>
      </c>
      <c r="G68" s="15">
        <v>0</v>
      </c>
      <c r="H68" s="147"/>
    </row>
    <row r="69" spans="1:8" ht="15" customHeight="1">
      <c r="A69" s="24"/>
      <c r="B69" s="24"/>
      <c r="C69" s="25"/>
      <c r="D69" s="25"/>
      <c r="E69" s="57"/>
      <c r="F69" s="57"/>
      <c r="G69" s="26"/>
      <c r="H69" s="27" t="s">
        <v>81</v>
      </c>
    </row>
    <row r="70" spans="1:8" ht="30.75" customHeight="1">
      <c r="A70" s="111" t="s">
        <v>0</v>
      </c>
      <c r="B70" s="111" t="s">
        <v>31</v>
      </c>
      <c r="C70" s="111" t="s">
        <v>92</v>
      </c>
      <c r="D70" s="157" t="s">
        <v>29</v>
      </c>
      <c r="E70" s="157"/>
      <c r="F70" s="157"/>
      <c r="G70" s="111" t="s">
        <v>94</v>
      </c>
      <c r="H70" s="111" t="s">
        <v>24</v>
      </c>
    </row>
    <row r="71" spans="1:8" ht="54.75" customHeight="1">
      <c r="A71" s="111"/>
      <c r="B71" s="111"/>
      <c r="C71" s="111"/>
      <c r="D71" s="7" t="s">
        <v>23</v>
      </c>
      <c r="E71" s="7" t="s">
        <v>93</v>
      </c>
      <c r="F71" s="7" t="s">
        <v>126</v>
      </c>
      <c r="G71" s="111"/>
      <c r="H71" s="111"/>
    </row>
    <row r="72" spans="1:8" ht="15.75">
      <c r="A72" s="29" t="s">
        <v>1</v>
      </c>
      <c r="B72" s="29" t="s">
        <v>2</v>
      </c>
      <c r="C72" s="29" t="s">
        <v>3</v>
      </c>
      <c r="D72" s="29" t="s">
        <v>4</v>
      </c>
      <c r="E72" s="29" t="s">
        <v>5</v>
      </c>
      <c r="F72" s="29" t="s">
        <v>6</v>
      </c>
      <c r="G72" s="29" t="s">
        <v>7</v>
      </c>
      <c r="H72" s="29" t="s">
        <v>8</v>
      </c>
    </row>
    <row r="73" spans="1:8" ht="27.75" customHeight="1">
      <c r="A73" s="12" t="s">
        <v>40</v>
      </c>
      <c r="B73" s="149" t="s">
        <v>140</v>
      </c>
      <c r="C73" s="13"/>
      <c r="D73" s="51" t="s">
        <v>21</v>
      </c>
      <c r="E73" s="86">
        <f>SUM(E74:E77)</f>
        <v>14275357.38</v>
      </c>
      <c r="F73" s="86">
        <f>SUM(F74:F77)</f>
        <v>13022047.33</v>
      </c>
      <c r="G73" s="14">
        <f>F73/E73*100</f>
        <v>91.22046463259892</v>
      </c>
      <c r="H73" s="114" t="s">
        <v>130</v>
      </c>
    </row>
    <row r="74" spans="1:8" ht="21" customHeight="1">
      <c r="A74" s="12"/>
      <c r="B74" s="149"/>
      <c r="C74" s="13"/>
      <c r="D74" s="55" t="s">
        <v>18</v>
      </c>
      <c r="E74" s="87">
        <v>14263957.38</v>
      </c>
      <c r="F74" s="87">
        <v>13010647.33</v>
      </c>
      <c r="G74" s="15">
        <f>F74/E74*100</f>
        <v>91.21344787697339</v>
      </c>
      <c r="H74" s="115"/>
    </row>
    <row r="75" spans="1:8" ht="21.75" customHeight="1">
      <c r="A75" s="12"/>
      <c r="B75" s="149"/>
      <c r="C75" s="13"/>
      <c r="D75" s="55" t="s">
        <v>19</v>
      </c>
      <c r="E75" s="87">
        <v>11400</v>
      </c>
      <c r="F75" s="87">
        <v>11400</v>
      </c>
      <c r="G75" s="15">
        <f>F75/E75*100</f>
        <v>100</v>
      </c>
      <c r="H75" s="115"/>
    </row>
    <row r="76" spans="1:8" ht="18" customHeight="1">
      <c r="A76" s="12"/>
      <c r="B76" s="149"/>
      <c r="C76" s="13"/>
      <c r="D76" s="55" t="s">
        <v>20</v>
      </c>
      <c r="E76" s="87">
        <v>0</v>
      </c>
      <c r="F76" s="87">
        <v>0</v>
      </c>
      <c r="G76" s="15">
        <v>0</v>
      </c>
      <c r="H76" s="115"/>
    </row>
    <row r="77" spans="1:8" ht="20.25" customHeight="1">
      <c r="A77" s="16"/>
      <c r="B77" s="149"/>
      <c r="C77" s="13"/>
      <c r="D77" s="19" t="s">
        <v>22</v>
      </c>
      <c r="E77" s="91">
        <v>0</v>
      </c>
      <c r="F77" s="91">
        <v>0</v>
      </c>
      <c r="G77" s="28">
        <v>0</v>
      </c>
      <c r="H77" s="116"/>
    </row>
    <row r="78" spans="1:8" ht="30" customHeight="1">
      <c r="A78" s="12" t="s">
        <v>41</v>
      </c>
      <c r="B78" s="148" t="s">
        <v>141</v>
      </c>
      <c r="C78" s="19"/>
      <c r="D78" s="53" t="s">
        <v>21</v>
      </c>
      <c r="E78" s="84">
        <f>SUM(E79:E82)</f>
        <v>1425000</v>
      </c>
      <c r="F78" s="84">
        <f>SUM(F79:F82)</f>
        <v>1425000</v>
      </c>
      <c r="G78" s="10">
        <f>F78/E78*100</f>
        <v>100</v>
      </c>
      <c r="H78" s="126"/>
    </row>
    <row r="79" spans="1:8" ht="30" customHeight="1">
      <c r="A79" s="12"/>
      <c r="B79" s="149"/>
      <c r="C79" s="13"/>
      <c r="D79" s="55" t="s">
        <v>18</v>
      </c>
      <c r="E79" s="87">
        <v>1425000</v>
      </c>
      <c r="F79" s="87">
        <v>1425000</v>
      </c>
      <c r="G79" s="15">
        <f>F79/E79*100</f>
        <v>100</v>
      </c>
      <c r="H79" s="127"/>
    </row>
    <row r="80" spans="1:8" ht="30" customHeight="1">
      <c r="A80" s="12"/>
      <c r="B80" s="149"/>
      <c r="C80" s="13"/>
      <c r="D80" s="55" t="s">
        <v>19</v>
      </c>
      <c r="E80" s="87">
        <v>0</v>
      </c>
      <c r="F80" s="87">
        <v>0</v>
      </c>
      <c r="G80" s="15">
        <v>0</v>
      </c>
      <c r="H80" s="127"/>
    </row>
    <row r="81" spans="1:8" ht="30" customHeight="1">
      <c r="A81" s="12"/>
      <c r="B81" s="149"/>
      <c r="C81" s="13"/>
      <c r="D81" s="55" t="s">
        <v>20</v>
      </c>
      <c r="E81" s="87">
        <v>0</v>
      </c>
      <c r="F81" s="87">
        <v>0</v>
      </c>
      <c r="G81" s="15">
        <v>0</v>
      </c>
      <c r="H81" s="127"/>
    </row>
    <row r="82" spans="1:8" ht="23.25" customHeight="1">
      <c r="A82" s="16"/>
      <c r="B82" s="150"/>
      <c r="C82" s="17"/>
      <c r="D82" s="55" t="s">
        <v>22</v>
      </c>
      <c r="E82" s="87">
        <v>0</v>
      </c>
      <c r="F82" s="87">
        <v>0</v>
      </c>
      <c r="G82" s="15">
        <v>0</v>
      </c>
      <c r="H82" s="128"/>
    </row>
    <row r="83" spans="1:10" ht="35.25" customHeight="1">
      <c r="A83" s="12" t="s">
        <v>42</v>
      </c>
      <c r="B83" s="148" t="s">
        <v>142</v>
      </c>
      <c r="C83" s="19"/>
      <c r="D83" s="53" t="s">
        <v>21</v>
      </c>
      <c r="E83" s="84">
        <f>SUM(E84:E87)</f>
        <v>22592362.62</v>
      </c>
      <c r="F83" s="84">
        <f>SUM(F84:F87)</f>
        <v>22584078.78</v>
      </c>
      <c r="G83" s="10">
        <f>F83/E83*100</f>
        <v>99.9633334497178</v>
      </c>
      <c r="H83" s="130"/>
      <c r="J83" s="43"/>
    </row>
    <row r="84" spans="1:8" ht="30" customHeight="1">
      <c r="A84" s="20"/>
      <c r="B84" s="149"/>
      <c r="C84" s="13"/>
      <c r="D84" s="55" t="s">
        <v>18</v>
      </c>
      <c r="E84" s="87">
        <v>22231862.62</v>
      </c>
      <c r="F84" s="87">
        <v>22223578.78</v>
      </c>
      <c r="G84" s="15">
        <f>F84/E84*100</f>
        <v>99.96273888453887</v>
      </c>
      <c r="H84" s="130"/>
    </row>
    <row r="85" spans="1:10" ht="30" customHeight="1">
      <c r="A85" s="20"/>
      <c r="B85" s="149"/>
      <c r="C85" s="13"/>
      <c r="D85" s="55" t="s">
        <v>19</v>
      </c>
      <c r="E85" s="87">
        <v>0</v>
      </c>
      <c r="F85" s="96">
        <v>0</v>
      </c>
      <c r="G85" s="15">
        <v>0</v>
      </c>
      <c r="H85" s="130"/>
      <c r="J85" s="2"/>
    </row>
    <row r="86" spans="1:11" ht="21" customHeight="1">
      <c r="A86" s="20"/>
      <c r="B86" s="149"/>
      <c r="C86" s="13"/>
      <c r="D86" s="55" t="s">
        <v>20</v>
      </c>
      <c r="E86" s="87">
        <v>360500</v>
      </c>
      <c r="F86" s="87">
        <v>360500</v>
      </c>
      <c r="G86" s="15">
        <f>F86/E86*100</f>
        <v>100</v>
      </c>
      <c r="H86" s="130"/>
      <c r="J86" s="4"/>
      <c r="K86" s="2"/>
    </row>
    <row r="87" spans="1:10" ht="21" customHeight="1" thickBot="1">
      <c r="A87" s="21"/>
      <c r="B87" s="170"/>
      <c r="C87" s="22"/>
      <c r="D87" s="56" t="s">
        <v>22</v>
      </c>
      <c r="E87" s="88">
        <v>0</v>
      </c>
      <c r="F87" s="88">
        <v>0</v>
      </c>
      <c r="G87" s="23">
        <v>0</v>
      </c>
      <c r="H87" s="132"/>
      <c r="J87" s="2"/>
    </row>
    <row r="88" spans="1:8" ht="21" customHeight="1">
      <c r="A88" s="24"/>
      <c r="B88" s="24"/>
      <c r="C88" s="25"/>
      <c r="D88" s="25"/>
      <c r="E88" s="57"/>
      <c r="F88" s="57"/>
      <c r="G88" s="26"/>
      <c r="H88" s="27" t="s">
        <v>82</v>
      </c>
    </row>
    <row r="89" spans="1:8" ht="27.75" customHeight="1">
      <c r="A89" s="111" t="s">
        <v>0</v>
      </c>
      <c r="B89" s="111" t="s">
        <v>31</v>
      </c>
      <c r="C89" s="111" t="s">
        <v>92</v>
      </c>
      <c r="D89" s="157" t="s">
        <v>29</v>
      </c>
      <c r="E89" s="157"/>
      <c r="F89" s="157"/>
      <c r="G89" s="111" t="s">
        <v>94</v>
      </c>
      <c r="H89" s="111" t="s">
        <v>24</v>
      </c>
    </row>
    <row r="90" spans="1:8" ht="51.75" customHeight="1">
      <c r="A90" s="111"/>
      <c r="B90" s="111"/>
      <c r="C90" s="111"/>
      <c r="D90" s="7" t="s">
        <v>23</v>
      </c>
      <c r="E90" s="7" t="s">
        <v>93</v>
      </c>
      <c r="F90" s="7" t="s">
        <v>126</v>
      </c>
      <c r="G90" s="111"/>
      <c r="H90" s="111"/>
    </row>
    <row r="91" spans="1:8" ht="16.5" thickBot="1">
      <c r="A91" s="8" t="s">
        <v>1</v>
      </c>
      <c r="B91" s="8" t="s">
        <v>2</v>
      </c>
      <c r="C91" s="8" t="s">
        <v>3</v>
      </c>
      <c r="D91" s="8" t="s">
        <v>4</v>
      </c>
      <c r="E91" s="8" t="s">
        <v>5</v>
      </c>
      <c r="F91" s="8" t="s">
        <v>6</v>
      </c>
      <c r="G91" s="8" t="s">
        <v>7</v>
      </c>
      <c r="H91" s="8" t="s">
        <v>8</v>
      </c>
    </row>
    <row r="92" spans="1:8" ht="15.75">
      <c r="A92" s="161" t="s">
        <v>6</v>
      </c>
      <c r="B92" s="171" t="s">
        <v>103</v>
      </c>
      <c r="C92" s="158" t="s">
        <v>28</v>
      </c>
      <c r="D92" s="101" t="s">
        <v>21</v>
      </c>
      <c r="E92" s="83">
        <f>SUM(E93:E96)</f>
        <v>127392826.1</v>
      </c>
      <c r="F92" s="83">
        <f>SUM(F93:F96)</f>
        <v>126419196.05</v>
      </c>
      <c r="G92" s="9">
        <f>F92/E92*100</f>
        <v>99.23572615522657</v>
      </c>
      <c r="H92" s="133"/>
    </row>
    <row r="93" spans="1:10" ht="15.75">
      <c r="A93" s="162"/>
      <c r="B93" s="172"/>
      <c r="C93" s="159"/>
      <c r="D93" s="80" t="s">
        <v>18</v>
      </c>
      <c r="E93" s="84">
        <f aca="true" t="shared" si="4" ref="E93:F96">E98+E103+E108+E113+E122+E127+E132+E137</f>
        <v>123177226.1</v>
      </c>
      <c r="F93" s="84">
        <f t="shared" si="4"/>
        <v>122537584.33</v>
      </c>
      <c r="G93" s="10">
        <f>F93/E93*100</f>
        <v>99.48071426005266</v>
      </c>
      <c r="H93" s="134"/>
      <c r="J93" s="39"/>
    </row>
    <row r="94" spans="1:10" ht="15.75">
      <c r="A94" s="162"/>
      <c r="B94" s="172"/>
      <c r="C94" s="159"/>
      <c r="D94" s="80" t="s">
        <v>19</v>
      </c>
      <c r="E94" s="84">
        <f t="shared" si="4"/>
        <v>2467400</v>
      </c>
      <c r="F94" s="84">
        <f t="shared" si="4"/>
        <v>2133411.72</v>
      </c>
      <c r="G94" s="10">
        <f>F94/E94*100</f>
        <v>86.46395882305261</v>
      </c>
      <c r="H94" s="134"/>
      <c r="I94" s="5"/>
      <c r="J94" s="2"/>
    </row>
    <row r="95" spans="1:11" ht="15.75">
      <c r="A95" s="162"/>
      <c r="B95" s="172"/>
      <c r="C95" s="159"/>
      <c r="D95" s="80" t="s">
        <v>20</v>
      </c>
      <c r="E95" s="84">
        <f t="shared" si="4"/>
        <v>1748200</v>
      </c>
      <c r="F95" s="84">
        <f t="shared" si="4"/>
        <v>1748200</v>
      </c>
      <c r="G95" s="10">
        <f>F95/E95*100</f>
        <v>100</v>
      </c>
      <c r="H95" s="134"/>
      <c r="J95" s="2"/>
      <c r="K95" s="2"/>
    </row>
    <row r="96" spans="1:10" ht="15.75">
      <c r="A96" s="163"/>
      <c r="B96" s="173"/>
      <c r="C96" s="160"/>
      <c r="D96" s="80" t="s">
        <v>22</v>
      </c>
      <c r="E96" s="84">
        <f t="shared" si="4"/>
        <v>0</v>
      </c>
      <c r="F96" s="84">
        <f t="shared" si="4"/>
        <v>0</v>
      </c>
      <c r="G96" s="10">
        <v>0</v>
      </c>
      <c r="H96" s="120"/>
      <c r="J96" s="2"/>
    </row>
    <row r="97" spans="1:10" ht="15.75">
      <c r="A97" s="12" t="s">
        <v>43</v>
      </c>
      <c r="B97" s="149" t="s">
        <v>143</v>
      </c>
      <c r="C97" s="13"/>
      <c r="D97" s="51" t="s">
        <v>21</v>
      </c>
      <c r="E97" s="86">
        <f>SUM(E98:E101)</f>
        <v>34752068.42</v>
      </c>
      <c r="F97" s="86">
        <f>SUM(F98:F101)</f>
        <v>34239093.94</v>
      </c>
      <c r="G97" s="14">
        <f aca="true" t="shared" si="5" ref="G97:G103">F97/E97*100</f>
        <v>98.52390230762556</v>
      </c>
      <c r="H97" s="123"/>
      <c r="J97" s="2"/>
    </row>
    <row r="98" spans="1:10" ht="15.75">
      <c r="A98" s="12"/>
      <c r="B98" s="149"/>
      <c r="C98" s="13"/>
      <c r="D98" s="55" t="s">
        <v>18</v>
      </c>
      <c r="E98" s="87">
        <v>30536468.42</v>
      </c>
      <c r="F98" s="87">
        <v>30357482.22</v>
      </c>
      <c r="G98" s="15">
        <f t="shared" si="5"/>
        <v>99.41386083833198</v>
      </c>
      <c r="H98" s="124"/>
      <c r="J98" s="2"/>
    </row>
    <row r="99" spans="1:11" ht="15.75">
      <c r="A99" s="12"/>
      <c r="B99" s="149"/>
      <c r="C99" s="13"/>
      <c r="D99" s="55" t="s">
        <v>19</v>
      </c>
      <c r="E99" s="87">
        <v>2467400</v>
      </c>
      <c r="F99" s="87">
        <v>2133411.72</v>
      </c>
      <c r="G99" s="15">
        <f t="shared" si="5"/>
        <v>86.46395882305261</v>
      </c>
      <c r="H99" s="124"/>
      <c r="I99" s="5"/>
      <c r="J99" s="2"/>
      <c r="K99" s="2"/>
    </row>
    <row r="100" spans="1:8" ht="15.75">
      <c r="A100" s="12"/>
      <c r="B100" s="149"/>
      <c r="C100" s="13"/>
      <c r="D100" s="55" t="s">
        <v>20</v>
      </c>
      <c r="E100" s="87">
        <v>1748200</v>
      </c>
      <c r="F100" s="87">
        <v>1748200</v>
      </c>
      <c r="G100" s="15">
        <f t="shared" si="5"/>
        <v>100</v>
      </c>
      <c r="H100" s="124"/>
    </row>
    <row r="101" spans="1:8" ht="15.75">
      <c r="A101" s="12"/>
      <c r="B101" s="150"/>
      <c r="C101" s="17"/>
      <c r="D101" s="55" t="s">
        <v>22</v>
      </c>
      <c r="E101" s="87">
        <v>0</v>
      </c>
      <c r="F101" s="87">
        <v>0</v>
      </c>
      <c r="G101" s="15">
        <v>0</v>
      </c>
      <c r="H101" s="125"/>
    </row>
    <row r="102" spans="1:8" ht="15.75">
      <c r="A102" s="18" t="s">
        <v>44</v>
      </c>
      <c r="B102" s="149" t="s">
        <v>144</v>
      </c>
      <c r="C102" s="13"/>
      <c r="D102" s="51" t="s">
        <v>21</v>
      </c>
      <c r="E102" s="86">
        <f>SUM(E103:E106)</f>
        <v>14602418.77</v>
      </c>
      <c r="F102" s="86">
        <f>SUM(F103:F106)</f>
        <v>14543264.15</v>
      </c>
      <c r="G102" s="14">
        <f t="shared" si="5"/>
        <v>99.59489848269844</v>
      </c>
      <c r="H102" s="114"/>
    </row>
    <row r="103" spans="1:8" ht="15.75">
      <c r="A103" s="12"/>
      <c r="B103" s="149"/>
      <c r="C103" s="13"/>
      <c r="D103" s="55" t="s">
        <v>18</v>
      </c>
      <c r="E103" s="87">
        <v>14602418.77</v>
      </c>
      <c r="F103" s="87">
        <v>14543264.15</v>
      </c>
      <c r="G103" s="15">
        <f t="shared" si="5"/>
        <v>99.59489848269844</v>
      </c>
      <c r="H103" s="115"/>
    </row>
    <row r="104" spans="1:8" ht="15.75">
      <c r="A104" s="12"/>
      <c r="B104" s="149"/>
      <c r="C104" s="13"/>
      <c r="D104" s="55" t="s">
        <v>19</v>
      </c>
      <c r="E104" s="87">
        <v>0</v>
      </c>
      <c r="F104" s="87">
        <v>0</v>
      </c>
      <c r="G104" s="15">
        <v>0</v>
      </c>
      <c r="H104" s="115"/>
    </row>
    <row r="105" spans="1:8" ht="15.75">
      <c r="A105" s="12"/>
      <c r="B105" s="149"/>
      <c r="C105" s="13"/>
      <c r="D105" s="55" t="s">
        <v>20</v>
      </c>
      <c r="E105" s="87">
        <v>0</v>
      </c>
      <c r="F105" s="87">
        <v>0</v>
      </c>
      <c r="G105" s="15">
        <v>0</v>
      </c>
      <c r="H105" s="115"/>
    </row>
    <row r="106" spans="1:8" ht="15.75">
      <c r="A106" s="16"/>
      <c r="B106" s="149"/>
      <c r="C106" s="13"/>
      <c r="D106" s="19" t="s">
        <v>22</v>
      </c>
      <c r="E106" s="91">
        <v>0</v>
      </c>
      <c r="F106" s="91">
        <v>0</v>
      </c>
      <c r="G106" s="28">
        <v>0</v>
      </c>
      <c r="H106" s="116"/>
    </row>
    <row r="107" spans="1:8" ht="15.75">
      <c r="A107" s="18" t="s">
        <v>45</v>
      </c>
      <c r="B107" s="148" t="s">
        <v>145</v>
      </c>
      <c r="C107" s="19"/>
      <c r="D107" s="53" t="s">
        <v>21</v>
      </c>
      <c r="E107" s="84">
        <f>SUM(E108:E111)</f>
        <v>7624833.14</v>
      </c>
      <c r="F107" s="84">
        <f>SUM(F108:F111)</f>
        <v>7619282.31</v>
      </c>
      <c r="G107" s="10">
        <f>F107/E107*100</f>
        <v>99.92720063641943</v>
      </c>
      <c r="H107" s="123"/>
    </row>
    <row r="108" spans="1:8" ht="15.75">
      <c r="A108" s="12"/>
      <c r="B108" s="149"/>
      <c r="C108" s="13"/>
      <c r="D108" s="55" t="s">
        <v>18</v>
      </c>
      <c r="E108" s="87">
        <v>7624833.14</v>
      </c>
      <c r="F108" s="87">
        <v>7619282.31</v>
      </c>
      <c r="G108" s="15">
        <f>F108/E108*100</f>
        <v>99.92720063641943</v>
      </c>
      <c r="H108" s="124"/>
    </row>
    <row r="109" spans="1:8" ht="19.5" customHeight="1">
      <c r="A109" s="12"/>
      <c r="B109" s="149"/>
      <c r="C109" s="13"/>
      <c r="D109" s="55" t="s">
        <v>19</v>
      </c>
      <c r="E109" s="87">
        <v>0</v>
      </c>
      <c r="F109" s="87">
        <v>0</v>
      </c>
      <c r="G109" s="15">
        <v>0</v>
      </c>
      <c r="H109" s="124"/>
    </row>
    <row r="110" spans="1:8" ht="22.5" customHeight="1">
      <c r="A110" s="12"/>
      <c r="B110" s="149"/>
      <c r="C110" s="13"/>
      <c r="D110" s="55" t="s">
        <v>20</v>
      </c>
      <c r="E110" s="87">
        <v>0</v>
      </c>
      <c r="F110" s="87">
        <v>0</v>
      </c>
      <c r="G110" s="15">
        <v>0</v>
      </c>
      <c r="H110" s="124"/>
    </row>
    <row r="111" spans="1:8" ht="15.75">
      <c r="A111" s="16"/>
      <c r="B111" s="150"/>
      <c r="C111" s="17"/>
      <c r="D111" s="55" t="s">
        <v>22</v>
      </c>
      <c r="E111" s="91">
        <v>0</v>
      </c>
      <c r="F111" s="91">
        <v>0</v>
      </c>
      <c r="G111" s="15">
        <v>0</v>
      </c>
      <c r="H111" s="125"/>
    </row>
    <row r="112" spans="1:8" ht="15.75">
      <c r="A112" s="12" t="s">
        <v>46</v>
      </c>
      <c r="B112" s="148" t="s">
        <v>146</v>
      </c>
      <c r="C112" s="19"/>
      <c r="D112" s="53" t="s">
        <v>21</v>
      </c>
      <c r="E112" s="84">
        <f>SUM(E113:E116)</f>
        <v>6468977.5</v>
      </c>
      <c r="F112" s="84">
        <f>SUM(F113:F116)</f>
        <v>6406893.71</v>
      </c>
      <c r="G112" s="10">
        <f>F112/E112*100</f>
        <v>99.04028434169079</v>
      </c>
      <c r="H112" s="123"/>
    </row>
    <row r="113" spans="1:8" ht="15.75">
      <c r="A113" s="12"/>
      <c r="B113" s="149"/>
      <c r="C113" s="13"/>
      <c r="D113" s="55" t="s">
        <v>18</v>
      </c>
      <c r="E113" s="87">
        <v>6468977.5</v>
      </c>
      <c r="F113" s="87">
        <v>6406893.71</v>
      </c>
      <c r="G113" s="15">
        <f>F113/E113*100</f>
        <v>99.04028434169079</v>
      </c>
      <c r="H113" s="124"/>
    </row>
    <row r="114" spans="1:8" ht="15.75">
      <c r="A114" s="12"/>
      <c r="B114" s="149"/>
      <c r="C114" s="13"/>
      <c r="D114" s="55" t="s">
        <v>19</v>
      </c>
      <c r="E114" s="87">
        <v>0</v>
      </c>
      <c r="F114" s="87">
        <v>0</v>
      </c>
      <c r="G114" s="15">
        <v>0</v>
      </c>
      <c r="H114" s="124"/>
    </row>
    <row r="115" spans="1:8" ht="15.75">
      <c r="A115" s="12"/>
      <c r="B115" s="149"/>
      <c r="C115" s="13"/>
      <c r="D115" s="55" t="s">
        <v>20</v>
      </c>
      <c r="E115" s="87">
        <v>0</v>
      </c>
      <c r="F115" s="87">
        <v>0</v>
      </c>
      <c r="G115" s="15">
        <v>0</v>
      </c>
      <c r="H115" s="124"/>
    </row>
    <row r="116" spans="1:8" ht="15.75">
      <c r="A116" s="16"/>
      <c r="B116" s="150"/>
      <c r="C116" s="17"/>
      <c r="D116" s="55" t="s">
        <v>22</v>
      </c>
      <c r="E116" s="87">
        <v>0</v>
      </c>
      <c r="F116" s="87">
        <v>0</v>
      </c>
      <c r="G116" s="15">
        <v>0</v>
      </c>
      <c r="H116" s="125"/>
    </row>
    <row r="117" spans="1:8" ht="15.75">
      <c r="A117" s="24"/>
      <c r="B117" s="24"/>
      <c r="C117" s="25"/>
      <c r="D117" s="25"/>
      <c r="E117" s="57"/>
      <c r="F117" s="57"/>
      <c r="G117" s="26"/>
      <c r="H117" s="27" t="s">
        <v>83</v>
      </c>
    </row>
    <row r="118" spans="1:8" ht="15.75" customHeight="1">
      <c r="A118" s="111" t="s">
        <v>0</v>
      </c>
      <c r="B118" s="111" t="s">
        <v>31</v>
      </c>
      <c r="C118" s="111" t="s">
        <v>92</v>
      </c>
      <c r="D118" s="157" t="s">
        <v>29</v>
      </c>
      <c r="E118" s="157"/>
      <c r="F118" s="157"/>
      <c r="G118" s="111" t="s">
        <v>94</v>
      </c>
      <c r="H118" s="111" t="s">
        <v>24</v>
      </c>
    </row>
    <row r="119" spans="1:8" ht="54.75" customHeight="1">
      <c r="A119" s="111"/>
      <c r="B119" s="111"/>
      <c r="C119" s="111"/>
      <c r="D119" s="7" t="s">
        <v>23</v>
      </c>
      <c r="E119" s="7" t="s">
        <v>93</v>
      </c>
      <c r="F119" s="7" t="s">
        <v>126</v>
      </c>
      <c r="G119" s="111"/>
      <c r="H119" s="111"/>
    </row>
    <row r="120" spans="1:8" ht="16.5" thickBot="1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  <c r="G120" s="8" t="s">
        <v>7</v>
      </c>
      <c r="H120" s="82" t="s">
        <v>8</v>
      </c>
    </row>
    <row r="121" spans="1:8" ht="24" customHeight="1">
      <c r="A121" s="44" t="s">
        <v>47</v>
      </c>
      <c r="B121" s="198" t="s">
        <v>147</v>
      </c>
      <c r="C121" s="45"/>
      <c r="D121" s="107" t="s">
        <v>21</v>
      </c>
      <c r="E121" s="83">
        <f>SUM(E122:E125)</f>
        <v>21492220.68</v>
      </c>
      <c r="F121" s="83">
        <f>SUM(F122:F125)</f>
        <v>21477485.96</v>
      </c>
      <c r="G121" s="9">
        <f>F121/E121*100</f>
        <v>99.93144161220292</v>
      </c>
      <c r="H121" s="131"/>
    </row>
    <row r="122" spans="1:8" ht="29.25" customHeight="1">
      <c r="A122" s="12"/>
      <c r="B122" s="149"/>
      <c r="C122" s="13"/>
      <c r="D122" s="55" t="s">
        <v>18</v>
      </c>
      <c r="E122" s="87">
        <v>21492220.68</v>
      </c>
      <c r="F122" s="87">
        <v>21477485.96</v>
      </c>
      <c r="G122" s="15">
        <f>F122/E122*100</f>
        <v>99.93144161220292</v>
      </c>
      <c r="H122" s="130"/>
    </row>
    <row r="123" spans="1:10" ht="18" customHeight="1">
      <c r="A123" s="12"/>
      <c r="B123" s="149"/>
      <c r="C123" s="13"/>
      <c r="D123" s="55" t="s">
        <v>19</v>
      </c>
      <c r="E123" s="87">
        <v>0</v>
      </c>
      <c r="F123" s="87">
        <v>0</v>
      </c>
      <c r="G123" s="15">
        <v>0</v>
      </c>
      <c r="H123" s="130"/>
      <c r="J123" s="38"/>
    </row>
    <row r="124" spans="1:10" ht="30" customHeight="1">
      <c r="A124" s="12"/>
      <c r="B124" s="149"/>
      <c r="C124" s="13"/>
      <c r="D124" s="55" t="s">
        <v>20</v>
      </c>
      <c r="E124" s="87">
        <v>0</v>
      </c>
      <c r="F124" s="87">
        <v>0</v>
      </c>
      <c r="G124" s="15">
        <v>0</v>
      </c>
      <c r="H124" s="130"/>
      <c r="J124" s="36"/>
    </row>
    <row r="125" spans="1:8" ht="26.25" customHeight="1">
      <c r="A125" s="16"/>
      <c r="B125" s="149"/>
      <c r="C125" s="13"/>
      <c r="D125" s="19" t="s">
        <v>22</v>
      </c>
      <c r="E125" s="91">
        <v>0</v>
      </c>
      <c r="F125" s="91">
        <v>0</v>
      </c>
      <c r="G125" s="28">
        <v>0</v>
      </c>
      <c r="H125" s="126"/>
    </row>
    <row r="126" spans="1:8" ht="18" customHeight="1">
      <c r="A126" s="18" t="s">
        <v>48</v>
      </c>
      <c r="B126" s="148" t="s">
        <v>150</v>
      </c>
      <c r="C126" s="19"/>
      <c r="D126" s="108" t="s">
        <v>21</v>
      </c>
      <c r="E126" s="84">
        <f>SUM(E127:E130)</f>
        <v>32320082.3</v>
      </c>
      <c r="F126" s="84">
        <f>SUM(F127:F130)</f>
        <v>32212337.76</v>
      </c>
      <c r="G126" s="10">
        <f>F126/E126*100</f>
        <v>99.66663284146402</v>
      </c>
      <c r="H126" s="123"/>
    </row>
    <row r="127" spans="1:8" ht="15.75">
      <c r="A127" s="12"/>
      <c r="B127" s="149"/>
      <c r="C127" s="13"/>
      <c r="D127" s="55" t="s">
        <v>18</v>
      </c>
      <c r="E127" s="87">
        <v>32320082.3</v>
      </c>
      <c r="F127" s="87">
        <v>32212337.76</v>
      </c>
      <c r="G127" s="15">
        <f>F127/E127*100</f>
        <v>99.66663284146402</v>
      </c>
      <c r="H127" s="124"/>
    </row>
    <row r="128" spans="1:8" ht="15.75">
      <c r="A128" s="12"/>
      <c r="B128" s="149"/>
      <c r="C128" s="13"/>
      <c r="D128" s="55" t="s">
        <v>19</v>
      </c>
      <c r="E128" s="87">
        <v>0</v>
      </c>
      <c r="F128" s="87">
        <v>0</v>
      </c>
      <c r="G128" s="15">
        <v>0</v>
      </c>
      <c r="H128" s="124"/>
    </row>
    <row r="129" spans="1:8" ht="15.75">
      <c r="A129" s="12"/>
      <c r="B129" s="149"/>
      <c r="C129" s="13"/>
      <c r="D129" s="55" t="s">
        <v>20</v>
      </c>
      <c r="E129" s="87">
        <v>0</v>
      </c>
      <c r="F129" s="87">
        <v>0</v>
      </c>
      <c r="G129" s="15">
        <v>0</v>
      </c>
      <c r="H129" s="124"/>
    </row>
    <row r="130" spans="1:8" ht="15.75">
      <c r="A130" s="16"/>
      <c r="B130" s="150"/>
      <c r="C130" s="17"/>
      <c r="D130" s="55" t="s">
        <v>22</v>
      </c>
      <c r="E130" s="87">
        <v>0</v>
      </c>
      <c r="F130" s="87">
        <v>0</v>
      </c>
      <c r="G130" s="15">
        <v>0</v>
      </c>
      <c r="H130" s="125"/>
    </row>
    <row r="131" spans="1:8" ht="22.5" customHeight="1">
      <c r="A131" s="18" t="s">
        <v>49</v>
      </c>
      <c r="B131" s="148" t="s">
        <v>148</v>
      </c>
      <c r="C131" s="19"/>
      <c r="D131" s="108" t="s">
        <v>21</v>
      </c>
      <c r="E131" s="84">
        <f>SUM(E132:E135)</f>
        <v>9372720.5</v>
      </c>
      <c r="F131" s="84">
        <f>SUM(F132:F135)</f>
        <v>9269040.42</v>
      </c>
      <c r="G131" s="10">
        <f>F131/E131*100</f>
        <v>98.8938101802993</v>
      </c>
      <c r="H131" s="123"/>
    </row>
    <row r="132" spans="1:8" ht="22.5" customHeight="1">
      <c r="A132" s="103"/>
      <c r="B132" s="149"/>
      <c r="C132" s="13"/>
      <c r="D132" s="55" t="s">
        <v>18</v>
      </c>
      <c r="E132" s="87">
        <v>9372720.5</v>
      </c>
      <c r="F132" s="87">
        <v>9269040.42</v>
      </c>
      <c r="G132" s="15">
        <f>F132/E132*100</f>
        <v>98.8938101802993</v>
      </c>
      <c r="H132" s="124"/>
    </row>
    <row r="133" spans="1:8" ht="22.5" customHeight="1">
      <c r="A133" s="103"/>
      <c r="B133" s="149"/>
      <c r="C133" s="13"/>
      <c r="D133" s="55" t="s">
        <v>19</v>
      </c>
      <c r="E133" s="87">
        <v>0</v>
      </c>
      <c r="F133" s="87">
        <v>0</v>
      </c>
      <c r="G133" s="15">
        <v>0</v>
      </c>
      <c r="H133" s="124"/>
    </row>
    <row r="134" spans="1:8" ht="22.5" customHeight="1">
      <c r="A134" s="103"/>
      <c r="B134" s="149"/>
      <c r="C134" s="13"/>
      <c r="D134" s="55" t="s">
        <v>20</v>
      </c>
      <c r="E134" s="87">
        <v>0</v>
      </c>
      <c r="F134" s="87">
        <v>0</v>
      </c>
      <c r="G134" s="15">
        <v>0</v>
      </c>
      <c r="H134" s="124"/>
    </row>
    <row r="135" spans="1:8" ht="22.5" customHeight="1">
      <c r="A135" s="104"/>
      <c r="B135" s="150"/>
      <c r="C135" s="17"/>
      <c r="D135" s="55" t="s">
        <v>22</v>
      </c>
      <c r="E135" s="87">
        <v>0</v>
      </c>
      <c r="F135" s="87">
        <v>0</v>
      </c>
      <c r="G135" s="15">
        <v>0</v>
      </c>
      <c r="H135" s="125"/>
    </row>
    <row r="136" spans="1:9" ht="25.5" customHeight="1">
      <c r="A136" s="18" t="s">
        <v>104</v>
      </c>
      <c r="B136" s="148" t="s">
        <v>149</v>
      </c>
      <c r="C136" s="19"/>
      <c r="D136" s="108" t="s">
        <v>21</v>
      </c>
      <c r="E136" s="84">
        <f>SUM(E137:E140)</f>
        <v>759504.79</v>
      </c>
      <c r="F136" s="84">
        <f>SUM(F137:F140)</f>
        <v>651797.8</v>
      </c>
      <c r="G136" s="10">
        <f>F136/E136*100</f>
        <v>85.81878726531798</v>
      </c>
      <c r="H136" s="114" t="s">
        <v>132</v>
      </c>
      <c r="I136" s="4"/>
    </row>
    <row r="137" spans="1:8" ht="19.5" customHeight="1">
      <c r="A137" s="103"/>
      <c r="B137" s="149"/>
      <c r="C137" s="13"/>
      <c r="D137" s="55" t="s">
        <v>18</v>
      </c>
      <c r="E137" s="87">
        <v>759504.79</v>
      </c>
      <c r="F137" s="87">
        <v>651797.8</v>
      </c>
      <c r="G137" s="15">
        <f>F137/E137*100</f>
        <v>85.81878726531798</v>
      </c>
      <c r="H137" s="115"/>
    </row>
    <row r="138" spans="1:8" ht="19.5" customHeight="1">
      <c r="A138" s="103"/>
      <c r="B138" s="149"/>
      <c r="C138" s="13"/>
      <c r="D138" s="55" t="s">
        <v>19</v>
      </c>
      <c r="E138" s="87">
        <v>0</v>
      </c>
      <c r="F138" s="87">
        <v>0</v>
      </c>
      <c r="G138" s="15">
        <v>0</v>
      </c>
      <c r="H138" s="115"/>
    </row>
    <row r="139" spans="1:8" ht="17.25" customHeight="1">
      <c r="A139" s="103"/>
      <c r="B139" s="149"/>
      <c r="C139" s="13"/>
      <c r="D139" s="55" t="s">
        <v>20</v>
      </c>
      <c r="E139" s="87">
        <v>0</v>
      </c>
      <c r="F139" s="87">
        <v>0</v>
      </c>
      <c r="G139" s="15">
        <v>0</v>
      </c>
      <c r="H139" s="115"/>
    </row>
    <row r="140" spans="1:8" ht="19.5" customHeight="1" thickBot="1">
      <c r="A140" s="105"/>
      <c r="B140" s="170"/>
      <c r="C140" s="22"/>
      <c r="D140" s="56" t="s">
        <v>22</v>
      </c>
      <c r="E140" s="88">
        <v>0</v>
      </c>
      <c r="F140" s="88">
        <v>0</v>
      </c>
      <c r="G140" s="23">
        <v>0</v>
      </c>
      <c r="H140" s="135"/>
    </row>
    <row r="141" spans="1:8" ht="15.75">
      <c r="A141" s="24"/>
      <c r="B141" s="24"/>
      <c r="C141" s="25"/>
      <c r="D141" s="25"/>
      <c r="E141" s="57"/>
      <c r="F141" s="57"/>
      <c r="G141" s="26"/>
      <c r="H141" s="27" t="s">
        <v>84</v>
      </c>
    </row>
    <row r="142" spans="1:8" ht="20.25" customHeight="1">
      <c r="A142" s="111" t="s">
        <v>0</v>
      </c>
      <c r="B142" s="111" t="s">
        <v>31</v>
      </c>
      <c r="C142" s="111" t="s">
        <v>92</v>
      </c>
      <c r="D142" s="157" t="s">
        <v>29</v>
      </c>
      <c r="E142" s="157"/>
      <c r="F142" s="157"/>
      <c r="G142" s="111" t="s">
        <v>94</v>
      </c>
      <c r="H142" s="111" t="s">
        <v>24</v>
      </c>
    </row>
    <row r="143" spans="1:8" ht="47.25" customHeight="1">
      <c r="A143" s="111"/>
      <c r="B143" s="111"/>
      <c r="C143" s="111"/>
      <c r="D143" s="7" t="s">
        <v>23</v>
      </c>
      <c r="E143" s="7" t="s">
        <v>93</v>
      </c>
      <c r="F143" s="7" t="s">
        <v>126</v>
      </c>
      <c r="G143" s="111"/>
      <c r="H143" s="111"/>
    </row>
    <row r="144" spans="1:8" ht="16.5" thickBot="1">
      <c r="A144" s="8" t="s">
        <v>1</v>
      </c>
      <c r="B144" s="8" t="s">
        <v>2</v>
      </c>
      <c r="C144" s="8" t="s">
        <v>3</v>
      </c>
      <c r="D144" s="8" t="s">
        <v>4</v>
      </c>
      <c r="E144" s="8" t="s">
        <v>5</v>
      </c>
      <c r="F144" s="8" t="s">
        <v>6</v>
      </c>
      <c r="G144" s="8" t="s">
        <v>7</v>
      </c>
      <c r="H144" s="8" t="s">
        <v>8</v>
      </c>
    </row>
    <row r="145" spans="1:8" ht="21.75" customHeight="1">
      <c r="A145" s="161" t="s">
        <v>7</v>
      </c>
      <c r="B145" s="171" t="s">
        <v>105</v>
      </c>
      <c r="C145" s="158" t="s">
        <v>10</v>
      </c>
      <c r="D145" s="101" t="s">
        <v>21</v>
      </c>
      <c r="E145" s="83">
        <f>SUM(E146:E149)</f>
        <v>151960152.87</v>
      </c>
      <c r="F145" s="83">
        <f>SUM(F146:F149)</f>
        <v>145180698.60000002</v>
      </c>
      <c r="G145" s="89">
        <f>F145/E145*100</f>
        <v>95.53866316796896</v>
      </c>
      <c r="H145" s="129"/>
    </row>
    <row r="146" spans="1:8" ht="21.75" customHeight="1">
      <c r="A146" s="162"/>
      <c r="B146" s="172"/>
      <c r="C146" s="159"/>
      <c r="D146" s="79" t="s">
        <v>18</v>
      </c>
      <c r="E146" s="84">
        <f aca="true" t="shared" si="6" ref="E146:F149">E151+E156+E161+E170+E175+E180+E185</f>
        <v>148707301.87</v>
      </c>
      <c r="F146" s="84">
        <f t="shared" si="6"/>
        <v>142883483.04000002</v>
      </c>
      <c r="G146" s="67">
        <f>F146/E146*100</f>
        <v>96.08370351908397</v>
      </c>
      <c r="H146" s="130"/>
    </row>
    <row r="147" spans="1:8" ht="21.75" customHeight="1">
      <c r="A147" s="162"/>
      <c r="B147" s="172"/>
      <c r="C147" s="159"/>
      <c r="D147" s="79" t="s">
        <v>19</v>
      </c>
      <c r="E147" s="84">
        <f t="shared" si="6"/>
        <v>2879046</v>
      </c>
      <c r="F147" s="84">
        <f t="shared" si="6"/>
        <v>2234759.56</v>
      </c>
      <c r="G147" s="67">
        <f>F147/E147*100</f>
        <v>77.62153018743014</v>
      </c>
      <c r="H147" s="130"/>
    </row>
    <row r="148" spans="1:8" ht="15.75" customHeight="1">
      <c r="A148" s="162"/>
      <c r="B148" s="172"/>
      <c r="C148" s="159"/>
      <c r="D148" s="79" t="s">
        <v>20</v>
      </c>
      <c r="E148" s="84">
        <f t="shared" si="6"/>
        <v>373805</v>
      </c>
      <c r="F148" s="84">
        <f t="shared" si="6"/>
        <v>62456</v>
      </c>
      <c r="G148" s="67">
        <v>0</v>
      </c>
      <c r="H148" s="130"/>
    </row>
    <row r="149" spans="1:8" ht="21.75" customHeight="1">
      <c r="A149" s="163"/>
      <c r="B149" s="173"/>
      <c r="C149" s="160"/>
      <c r="D149" s="79" t="s">
        <v>22</v>
      </c>
      <c r="E149" s="84">
        <f t="shared" si="6"/>
        <v>0</v>
      </c>
      <c r="F149" s="84">
        <f t="shared" si="6"/>
        <v>0</v>
      </c>
      <c r="G149" s="67">
        <v>0</v>
      </c>
      <c r="H149" s="130"/>
    </row>
    <row r="150" spans="1:11" ht="25.5" customHeight="1">
      <c r="A150" s="12" t="s">
        <v>64</v>
      </c>
      <c r="B150" s="149" t="s">
        <v>106</v>
      </c>
      <c r="C150" s="13"/>
      <c r="D150" s="51" t="s">
        <v>21</v>
      </c>
      <c r="E150" s="86">
        <f>SUM(E151:E154)</f>
        <v>21518532.93</v>
      </c>
      <c r="F150" s="86">
        <f>SUM(F151:F154)</f>
        <v>21190007.37</v>
      </c>
      <c r="G150" s="14">
        <f>F150/E150*100</f>
        <v>98.47329015844763</v>
      </c>
      <c r="H150" s="114"/>
      <c r="K150" s="42"/>
    </row>
    <row r="151" spans="1:11" ht="20.25" customHeight="1">
      <c r="A151" s="12"/>
      <c r="B151" s="149"/>
      <c r="C151" s="13"/>
      <c r="D151" s="55" t="s">
        <v>18</v>
      </c>
      <c r="E151" s="87">
        <v>21518532.93</v>
      </c>
      <c r="F151" s="87">
        <v>21190007.37</v>
      </c>
      <c r="G151" s="15">
        <f>F151/E151*100</f>
        <v>98.47329015844763</v>
      </c>
      <c r="H151" s="115"/>
      <c r="K151" s="42"/>
    </row>
    <row r="152" spans="1:8" ht="27" customHeight="1">
      <c r="A152" s="12"/>
      <c r="B152" s="149"/>
      <c r="C152" s="13"/>
      <c r="D152" s="55" t="s">
        <v>19</v>
      </c>
      <c r="E152" s="87">
        <v>0</v>
      </c>
      <c r="F152" s="87">
        <v>0</v>
      </c>
      <c r="G152" s="15">
        <v>0</v>
      </c>
      <c r="H152" s="115"/>
    </row>
    <row r="153" spans="1:8" ht="24" customHeight="1">
      <c r="A153" s="12"/>
      <c r="B153" s="149"/>
      <c r="C153" s="13"/>
      <c r="D153" s="55" t="s">
        <v>20</v>
      </c>
      <c r="E153" s="87">
        <v>0</v>
      </c>
      <c r="F153" s="87">
        <v>0</v>
      </c>
      <c r="G153" s="15">
        <v>0</v>
      </c>
      <c r="H153" s="115"/>
    </row>
    <row r="154" spans="1:11" ht="26.25" customHeight="1">
      <c r="A154" s="12"/>
      <c r="B154" s="150"/>
      <c r="C154" s="17"/>
      <c r="D154" s="55" t="s">
        <v>22</v>
      </c>
      <c r="E154" s="87">
        <v>0</v>
      </c>
      <c r="F154" s="87">
        <v>0</v>
      </c>
      <c r="G154" s="15">
        <v>0</v>
      </c>
      <c r="H154" s="116"/>
      <c r="K154" s="46"/>
    </row>
    <row r="155" spans="1:8" ht="18.75" customHeight="1">
      <c r="A155" s="18" t="s">
        <v>65</v>
      </c>
      <c r="B155" s="149" t="s">
        <v>107</v>
      </c>
      <c r="C155" s="13"/>
      <c r="D155" s="51" t="s">
        <v>21</v>
      </c>
      <c r="E155" s="86">
        <f>SUM(E156:E159)</f>
        <v>1265798.42</v>
      </c>
      <c r="F155" s="86">
        <f>SUM(F156:F159)</f>
        <v>1265798.42</v>
      </c>
      <c r="G155" s="14">
        <f aca="true" t="shared" si="7" ref="G155:G161">F155/E155*100</f>
        <v>100</v>
      </c>
      <c r="H155" s="114"/>
    </row>
    <row r="156" spans="1:8" ht="19.5" customHeight="1">
      <c r="A156" s="12"/>
      <c r="B156" s="149"/>
      <c r="C156" s="13"/>
      <c r="D156" s="55" t="s">
        <v>18</v>
      </c>
      <c r="E156" s="87">
        <v>1265798.42</v>
      </c>
      <c r="F156" s="87">
        <v>1265798.42</v>
      </c>
      <c r="G156" s="15">
        <f t="shared" si="7"/>
        <v>100</v>
      </c>
      <c r="H156" s="115"/>
    </row>
    <row r="157" spans="1:8" ht="21.75" customHeight="1">
      <c r="A157" s="12"/>
      <c r="B157" s="149"/>
      <c r="C157" s="13"/>
      <c r="D157" s="55" t="s">
        <v>19</v>
      </c>
      <c r="E157" s="87">
        <v>0</v>
      </c>
      <c r="F157" s="87">
        <v>0</v>
      </c>
      <c r="G157" s="15">
        <v>0</v>
      </c>
      <c r="H157" s="115"/>
    </row>
    <row r="158" spans="1:8" ht="16.5" customHeight="1">
      <c r="A158" s="12"/>
      <c r="B158" s="149"/>
      <c r="C158" s="13"/>
      <c r="D158" s="55" t="s">
        <v>20</v>
      </c>
      <c r="E158" s="87">
        <v>0</v>
      </c>
      <c r="F158" s="87">
        <v>0</v>
      </c>
      <c r="G158" s="15">
        <v>0</v>
      </c>
      <c r="H158" s="115"/>
    </row>
    <row r="159" spans="1:8" ht="21.75" customHeight="1">
      <c r="A159" s="16"/>
      <c r="B159" s="149"/>
      <c r="C159" s="13"/>
      <c r="D159" s="19" t="s">
        <v>22</v>
      </c>
      <c r="E159" s="91">
        <v>0</v>
      </c>
      <c r="F159" s="87">
        <v>0</v>
      </c>
      <c r="G159" s="15">
        <v>0</v>
      </c>
      <c r="H159" s="116"/>
    </row>
    <row r="160" spans="1:8" ht="24.75" customHeight="1">
      <c r="A160" s="18" t="s">
        <v>66</v>
      </c>
      <c r="B160" s="148" t="s">
        <v>108</v>
      </c>
      <c r="C160" s="19"/>
      <c r="D160" s="53" t="s">
        <v>21</v>
      </c>
      <c r="E160" s="84">
        <f>SUM(E161:E164)</f>
        <v>44245477.42</v>
      </c>
      <c r="F160" s="84">
        <f>SUM(F161:F164)</f>
        <v>40158982.86</v>
      </c>
      <c r="G160" s="10">
        <f t="shared" si="7"/>
        <v>90.764040082088</v>
      </c>
      <c r="H160" s="117" t="s">
        <v>133</v>
      </c>
    </row>
    <row r="161" spans="1:8" ht="17.25" customHeight="1">
      <c r="A161" s="12"/>
      <c r="B161" s="149"/>
      <c r="C161" s="13"/>
      <c r="D161" s="55" t="s">
        <v>18</v>
      </c>
      <c r="E161" s="87">
        <v>44245477.42</v>
      </c>
      <c r="F161" s="87">
        <v>40158982.86</v>
      </c>
      <c r="G161" s="15">
        <f t="shared" si="7"/>
        <v>90.764040082088</v>
      </c>
      <c r="H161" s="118"/>
    </row>
    <row r="162" spans="1:8" ht="15.75" customHeight="1">
      <c r="A162" s="12"/>
      <c r="B162" s="149"/>
      <c r="C162" s="13"/>
      <c r="D162" s="55" t="s">
        <v>19</v>
      </c>
      <c r="E162" s="87">
        <v>0</v>
      </c>
      <c r="F162" s="87">
        <v>0</v>
      </c>
      <c r="G162" s="15">
        <v>0</v>
      </c>
      <c r="H162" s="118"/>
    </row>
    <row r="163" spans="1:8" ht="18" customHeight="1">
      <c r="A163" s="12"/>
      <c r="B163" s="149"/>
      <c r="C163" s="13"/>
      <c r="D163" s="55" t="s">
        <v>20</v>
      </c>
      <c r="E163" s="87">
        <v>0</v>
      </c>
      <c r="F163" s="87">
        <v>0</v>
      </c>
      <c r="G163" s="15">
        <v>0</v>
      </c>
      <c r="H163" s="118"/>
    </row>
    <row r="164" spans="1:8" ht="18" customHeight="1" thickBot="1">
      <c r="A164" s="16"/>
      <c r="B164" s="150"/>
      <c r="C164" s="17"/>
      <c r="D164" s="55" t="s">
        <v>22</v>
      </c>
      <c r="E164" s="87">
        <v>0</v>
      </c>
      <c r="F164" s="87">
        <v>0</v>
      </c>
      <c r="G164" s="15">
        <v>0</v>
      </c>
      <c r="H164" s="119"/>
    </row>
    <row r="165" spans="1:8" ht="15.75">
      <c r="A165" s="24"/>
      <c r="B165" s="24"/>
      <c r="C165" s="25"/>
      <c r="D165" s="25"/>
      <c r="E165" s="57"/>
      <c r="F165" s="57"/>
      <c r="G165" s="26"/>
      <c r="H165" s="27" t="s">
        <v>85</v>
      </c>
    </row>
    <row r="166" spans="1:8" ht="26.25" customHeight="1">
      <c r="A166" s="111" t="s">
        <v>0</v>
      </c>
      <c r="B166" s="111" t="s">
        <v>31</v>
      </c>
      <c r="C166" s="111" t="s">
        <v>92</v>
      </c>
      <c r="D166" s="157" t="s">
        <v>29</v>
      </c>
      <c r="E166" s="157"/>
      <c r="F166" s="157"/>
      <c r="G166" s="111" t="s">
        <v>94</v>
      </c>
      <c r="H166" s="111" t="s">
        <v>24</v>
      </c>
    </row>
    <row r="167" spans="1:8" ht="51.75" customHeight="1">
      <c r="A167" s="111"/>
      <c r="B167" s="111"/>
      <c r="C167" s="111"/>
      <c r="D167" s="7" t="s">
        <v>23</v>
      </c>
      <c r="E167" s="7" t="s">
        <v>93</v>
      </c>
      <c r="F167" s="7" t="s">
        <v>126</v>
      </c>
      <c r="G167" s="111"/>
      <c r="H167" s="111"/>
    </row>
    <row r="168" spans="1:8" ht="15.75">
      <c r="A168" s="29" t="s">
        <v>1</v>
      </c>
      <c r="B168" s="8" t="s">
        <v>2</v>
      </c>
      <c r="C168" s="8" t="s">
        <v>3</v>
      </c>
      <c r="D168" s="8" t="s">
        <v>4</v>
      </c>
      <c r="E168" s="8" t="s">
        <v>5</v>
      </c>
      <c r="F168" s="8" t="s">
        <v>6</v>
      </c>
      <c r="G168" s="8" t="s">
        <v>7</v>
      </c>
      <c r="H168" s="8" t="s">
        <v>8</v>
      </c>
    </row>
    <row r="169" spans="1:8" ht="20.25" customHeight="1">
      <c r="A169" s="12" t="s">
        <v>67</v>
      </c>
      <c r="B169" s="148" t="s">
        <v>151</v>
      </c>
      <c r="C169" s="19"/>
      <c r="D169" s="53" t="s">
        <v>21</v>
      </c>
      <c r="E169" s="84">
        <f>SUM(E170:E173)</f>
        <v>38810926.1</v>
      </c>
      <c r="F169" s="84">
        <f>SUM(F170:F173)</f>
        <v>37993157.31</v>
      </c>
      <c r="G169" s="10">
        <f aca="true" t="shared" si="8" ref="G169:G175">F169/E169*100</f>
        <v>97.89294182804879</v>
      </c>
      <c r="H169" s="114"/>
    </row>
    <row r="170" spans="1:8" ht="20.25" customHeight="1">
      <c r="A170" s="12"/>
      <c r="B170" s="149"/>
      <c r="C170" s="13"/>
      <c r="D170" s="55" t="s">
        <v>18</v>
      </c>
      <c r="E170" s="87">
        <v>37371436.1</v>
      </c>
      <c r="F170" s="87">
        <v>36571291.75</v>
      </c>
      <c r="G170" s="15">
        <f t="shared" si="8"/>
        <v>97.85894139080195</v>
      </c>
      <c r="H170" s="115"/>
    </row>
    <row r="171" spans="1:8" ht="20.25" customHeight="1">
      <c r="A171" s="12"/>
      <c r="B171" s="149"/>
      <c r="C171" s="13"/>
      <c r="D171" s="55" t="s">
        <v>19</v>
      </c>
      <c r="E171" s="87">
        <v>1439490</v>
      </c>
      <c r="F171" s="87">
        <v>1421865.56</v>
      </c>
      <c r="G171" s="15">
        <f t="shared" si="8"/>
        <v>98.77564693051012</v>
      </c>
      <c r="H171" s="115"/>
    </row>
    <row r="172" spans="1:8" ht="20.25" customHeight="1">
      <c r="A172" s="12"/>
      <c r="B172" s="149"/>
      <c r="C172" s="13"/>
      <c r="D172" s="55" t="s">
        <v>20</v>
      </c>
      <c r="E172" s="87">
        <v>0</v>
      </c>
      <c r="F172" s="87">
        <v>0</v>
      </c>
      <c r="G172" s="15">
        <v>0</v>
      </c>
      <c r="H172" s="115"/>
    </row>
    <row r="173" spans="1:8" ht="20.25" customHeight="1">
      <c r="A173" s="12"/>
      <c r="B173" s="150"/>
      <c r="C173" s="17"/>
      <c r="D173" s="55" t="s">
        <v>22</v>
      </c>
      <c r="E173" s="87">
        <v>0</v>
      </c>
      <c r="F173" s="87">
        <v>0</v>
      </c>
      <c r="G173" s="15">
        <v>0</v>
      </c>
      <c r="H173" s="116"/>
    </row>
    <row r="174" spans="1:8" ht="20.25" customHeight="1">
      <c r="A174" s="18" t="s">
        <v>68</v>
      </c>
      <c r="B174" s="149" t="s">
        <v>152</v>
      </c>
      <c r="C174" s="13"/>
      <c r="D174" s="51" t="s">
        <v>21</v>
      </c>
      <c r="E174" s="86">
        <f>SUM(E175:E178)</f>
        <v>15745515.5</v>
      </c>
      <c r="F174" s="86">
        <f>SUM(F175:F178)</f>
        <v>15513255.36</v>
      </c>
      <c r="G174" s="14">
        <f t="shared" si="8"/>
        <v>98.52491244253007</v>
      </c>
      <c r="H174" s="123"/>
    </row>
    <row r="175" spans="1:8" ht="20.25" customHeight="1">
      <c r="A175" s="12"/>
      <c r="B175" s="149"/>
      <c r="C175" s="13"/>
      <c r="D175" s="55" t="s">
        <v>18</v>
      </c>
      <c r="E175" s="87">
        <v>15745515.5</v>
      </c>
      <c r="F175" s="87">
        <v>15513255.36</v>
      </c>
      <c r="G175" s="15">
        <f t="shared" si="8"/>
        <v>98.52491244253007</v>
      </c>
      <c r="H175" s="124"/>
    </row>
    <row r="176" spans="1:8" ht="20.25" customHeight="1">
      <c r="A176" s="12"/>
      <c r="B176" s="149"/>
      <c r="C176" s="13"/>
      <c r="D176" s="55" t="s">
        <v>19</v>
      </c>
      <c r="E176" s="87">
        <v>0</v>
      </c>
      <c r="F176" s="87">
        <v>0</v>
      </c>
      <c r="G176" s="15">
        <v>0</v>
      </c>
      <c r="H176" s="124"/>
    </row>
    <row r="177" spans="1:8" ht="20.25" customHeight="1">
      <c r="A177" s="12"/>
      <c r="B177" s="149"/>
      <c r="C177" s="13"/>
      <c r="D177" s="55" t="s">
        <v>20</v>
      </c>
      <c r="E177" s="87">
        <v>0</v>
      </c>
      <c r="F177" s="87">
        <v>0</v>
      </c>
      <c r="G177" s="15">
        <v>0</v>
      </c>
      <c r="H177" s="124"/>
    </row>
    <row r="178" spans="1:8" ht="20.25" customHeight="1">
      <c r="A178" s="16"/>
      <c r="B178" s="149"/>
      <c r="C178" s="13"/>
      <c r="D178" s="19" t="s">
        <v>22</v>
      </c>
      <c r="E178" s="91">
        <v>0</v>
      </c>
      <c r="F178" s="91">
        <v>0</v>
      </c>
      <c r="G178" s="15">
        <v>0</v>
      </c>
      <c r="H178" s="125"/>
    </row>
    <row r="179" spans="1:8" ht="20.25" customHeight="1">
      <c r="A179" s="18" t="s">
        <v>69</v>
      </c>
      <c r="B179" s="148" t="s">
        <v>109</v>
      </c>
      <c r="C179" s="19"/>
      <c r="D179" s="53" t="s">
        <v>21</v>
      </c>
      <c r="E179" s="84">
        <f>SUM(E180:E183)</f>
        <v>29216411.5</v>
      </c>
      <c r="F179" s="84">
        <f>SUM(F180:F183)</f>
        <v>28839900.28</v>
      </c>
      <c r="G179" s="10">
        <f>F179/E179*100</f>
        <v>98.71130231034705</v>
      </c>
      <c r="H179" s="123"/>
    </row>
    <row r="180" spans="1:8" ht="20.25" customHeight="1">
      <c r="A180" s="20"/>
      <c r="B180" s="149"/>
      <c r="C180" s="13"/>
      <c r="D180" s="55" t="s">
        <v>18</v>
      </c>
      <c r="E180" s="87">
        <v>28529311.5</v>
      </c>
      <c r="F180" s="87">
        <v>28152917.28</v>
      </c>
      <c r="G180" s="15">
        <f>F180/E180*100</f>
        <v>98.68067541693041</v>
      </c>
      <c r="H180" s="124"/>
    </row>
    <row r="181" spans="1:8" ht="20.25" customHeight="1">
      <c r="A181" s="20"/>
      <c r="B181" s="149"/>
      <c r="C181" s="13"/>
      <c r="D181" s="55" t="s">
        <v>19</v>
      </c>
      <c r="E181" s="87">
        <v>687100</v>
      </c>
      <c r="F181" s="87">
        <v>686983</v>
      </c>
      <c r="G181" s="15">
        <f>F181/E181*100</f>
        <v>99.98297191092999</v>
      </c>
      <c r="H181" s="124"/>
    </row>
    <row r="182" spans="1:8" ht="20.25" customHeight="1">
      <c r="A182" s="20"/>
      <c r="B182" s="149"/>
      <c r="C182" s="13"/>
      <c r="D182" s="55" t="s">
        <v>20</v>
      </c>
      <c r="E182" s="87">
        <v>0</v>
      </c>
      <c r="F182" s="87">
        <v>0</v>
      </c>
      <c r="G182" s="15">
        <v>0</v>
      </c>
      <c r="H182" s="124"/>
    </row>
    <row r="183" spans="1:8" ht="20.25" customHeight="1">
      <c r="A183" s="37"/>
      <c r="B183" s="150"/>
      <c r="C183" s="17"/>
      <c r="D183" s="55" t="s">
        <v>22</v>
      </c>
      <c r="E183" s="87">
        <v>0</v>
      </c>
      <c r="F183" s="87">
        <v>0</v>
      </c>
      <c r="G183" s="15">
        <v>0</v>
      </c>
      <c r="H183" s="125"/>
    </row>
    <row r="184" spans="1:11" ht="20.25" customHeight="1">
      <c r="A184" s="12" t="s">
        <v>124</v>
      </c>
      <c r="B184" s="149" t="s">
        <v>125</v>
      </c>
      <c r="C184" s="13"/>
      <c r="D184" s="51" t="s">
        <v>21</v>
      </c>
      <c r="E184" s="86">
        <f>SUM(E185:E188)</f>
        <v>1157491</v>
      </c>
      <c r="F184" s="86">
        <f>SUM(F185:F188)</f>
        <v>219597</v>
      </c>
      <c r="G184" s="14">
        <f>F184/E184*100</f>
        <v>18.971810579952674</v>
      </c>
      <c r="H184" s="114" t="s">
        <v>137</v>
      </c>
      <c r="J184" s="209"/>
      <c r="K184" s="209"/>
    </row>
    <row r="185" spans="1:11" ht="20.25" customHeight="1">
      <c r="A185" s="20"/>
      <c r="B185" s="149"/>
      <c r="C185" s="13"/>
      <c r="D185" s="55" t="s">
        <v>18</v>
      </c>
      <c r="E185" s="87">
        <v>31230</v>
      </c>
      <c r="F185" s="87">
        <v>31230</v>
      </c>
      <c r="G185" s="15">
        <f>F185/E185*100</f>
        <v>100</v>
      </c>
      <c r="H185" s="115"/>
      <c r="J185" s="209"/>
      <c r="K185" s="209"/>
    </row>
    <row r="186" spans="1:11" ht="20.25" customHeight="1">
      <c r="A186" s="20"/>
      <c r="B186" s="149"/>
      <c r="C186" s="13"/>
      <c r="D186" s="55" t="s">
        <v>19</v>
      </c>
      <c r="E186" s="87">
        <v>752456</v>
      </c>
      <c r="F186" s="87">
        <v>125911</v>
      </c>
      <c r="G186" s="15">
        <f>F186/E186*100</f>
        <v>16.733337231678664</v>
      </c>
      <c r="H186" s="115"/>
      <c r="J186" s="209"/>
      <c r="K186" s="209"/>
    </row>
    <row r="187" spans="1:11" ht="20.25" customHeight="1">
      <c r="A187" s="20"/>
      <c r="B187" s="149"/>
      <c r="C187" s="13"/>
      <c r="D187" s="55" t="s">
        <v>20</v>
      </c>
      <c r="E187" s="87">
        <v>373805</v>
      </c>
      <c r="F187" s="87">
        <v>62456</v>
      </c>
      <c r="G187" s="15">
        <f>F187/E187*100</f>
        <v>16.7081767231578</v>
      </c>
      <c r="H187" s="115"/>
      <c r="J187" s="209"/>
      <c r="K187" s="209"/>
    </row>
    <row r="188" spans="1:11" ht="20.25" customHeight="1" thickBot="1">
      <c r="A188" s="21"/>
      <c r="B188" s="170"/>
      <c r="C188" s="22"/>
      <c r="D188" s="56" t="s">
        <v>22</v>
      </c>
      <c r="E188" s="88">
        <v>0</v>
      </c>
      <c r="F188" s="88">
        <v>0</v>
      </c>
      <c r="G188" s="15">
        <v>0</v>
      </c>
      <c r="H188" s="116"/>
      <c r="J188" s="209"/>
      <c r="K188" s="209"/>
    </row>
    <row r="189" spans="1:8" ht="20.25" customHeight="1">
      <c r="A189" s="24"/>
      <c r="B189" s="24"/>
      <c r="C189" s="25"/>
      <c r="D189" s="25"/>
      <c r="E189" s="57"/>
      <c r="F189" s="57"/>
      <c r="G189" s="26"/>
      <c r="H189" s="27" t="s">
        <v>86</v>
      </c>
    </row>
    <row r="190" spans="1:8" ht="20.25" customHeight="1">
      <c r="A190" s="111" t="s">
        <v>0</v>
      </c>
      <c r="B190" s="111" t="s">
        <v>31</v>
      </c>
      <c r="C190" s="111" t="s">
        <v>92</v>
      </c>
      <c r="D190" s="157" t="s">
        <v>29</v>
      </c>
      <c r="E190" s="157"/>
      <c r="F190" s="157"/>
      <c r="G190" s="111" t="s">
        <v>94</v>
      </c>
      <c r="H190" s="111" t="s">
        <v>24</v>
      </c>
    </row>
    <row r="191" spans="1:8" ht="51" customHeight="1">
      <c r="A191" s="111"/>
      <c r="B191" s="111"/>
      <c r="C191" s="111"/>
      <c r="D191" s="7" t="s">
        <v>23</v>
      </c>
      <c r="E191" s="7" t="s">
        <v>93</v>
      </c>
      <c r="F191" s="7" t="s">
        <v>126</v>
      </c>
      <c r="G191" s="111"/>
      <c r="H191" s="111"/>
    </row>
    <row r="192" spans="1:8" ht="20.25" customHeight="1" thickBot="1">
      <c r="A192" s="8" t="s">
        <v>1</v>
      </c>
      <c r="B192" s="8" t="s">
        <v>2</v>
      </c>
      <c r="C192" s="8" t="s">
        <v>3</v>
      </c>
      <c r="D192" s="8" t="s">
        <v>4</v>
      </c>
      <c r="E192" s="8" t="s">
        <v>5</v>
      </c>
      <c r="F192" s="8" t="s">
        <v>6</v>
      </c>
      <c r="G192" s="8" t="s">
        <v>7</v>
      </c>
      <c r="H192" s="8" t="s">
        <v>8</v>
      </c>
    </row>
    <row r="193" spans="1:8" ht="20.25" customHeight="1">
      <c r="A193" s="161" t="s">
        <v>8</v>
      </c>
      <c r="B193" s="151" t="s">
        <v>110</v>
      </c>
      <c r="C193" s="154" t="s">
        <v>10</v>
      </c>
      <c r="D193" s="52" t="s">
        <v>21</v>
      </c>
      <c r="E193" s="83">
        <f>SUM(E194:E197)</f>
        <v>11749000</v>
      </c>
      <c r="F193" s="83">
        <f>SUM(F194:F197)</f>
        <v>0</v>
      </c>
      <c r="G193" s="9">
        <f>F193/E193*100</f>
        <v>0</v>
      </c>
      <c r="H193" s="139" t="s">
        <v>134</v>
      </c>
    </row>
    <row r="194" spans="1:11" ht="26.25" customHeight="1">
      <c r="A194" s="162"/>
      <c r="B194" s="152"/>
      <c r="C194" s="155"/>
      <c r="D194" s="53" t="s">
        <v>18</v>
      </c>
      <c r="E194" s="84">
        <v>11749000</v>
      </c>
      <c r="F194" s="84">
        <v>0</v>
      </c>
      <c r="G194" s="10">
        <f>F194/E194*100</f>
        <v>0</v>
      </c>
      <c r="H194" s="115"/>
      <c r="K194" s="99"/>
    </row>
    <row r="195" spans="1:8" ht="24.75" customHeight="1">
      <c r="A195" s="162"/>
      <c r="B195" s="152"/>
      <c r="C195" s="155"/>
      <c r="D195" s="53" t="s">
        <v>19</v>
      </c>
      <c r="E195" s="84">
        <v>0</v>
      </c>
      <c r="F195" s="84">
        <v>0</v>
      </c>
      <c r="G195" s="10">
        <v>0</v>
      </c>
      <c r="H195" s="115"/>
    </row>
    <row r="196" spans="1:10" ht="24.75" customHeight="1">
      <c r="A196" s="162"/>
      <c r="B196" s="152"/>
      <c r="C196" s="155"/>
      <c r="D196" s="53" t="s">
        <v>20</v>
      </c>
      <c r="E196" s="84">
        <v>0</v>
      </c>
      <c r="F196" s="84">
        <v>0</v>
      </c>
      <c r="G196" s="10">
        <v>0</v>
      </c>
      <c r="H196" s="115"/>
      <c r="J196" s="97"/>
    </row>
    <row r="197" spans="1:8" ht="22.5" customHeight="1" thickBot="1">
      <c r="A197" s="164"/>
      <c r="B197" s="153"/>
      <c r="C197" s="156"/>
      <c r="D197" s="54" t="s">
        <v>22</v>
      </c>
      <c r="E197" s="85">
        <v>0</v>
      </c>
      <c r="F197" s="85">
        <v>0</v>
      </c>
      <c r="G197" s="11">
        <v>0</v>
      </c>
      <c r="H197" s="135"/>
    </row>
    <row r="198" spans="1:8" ht="24" customHeight="1">
      <c r="A198" s="162" t="s">
        <v>9</v>
      </c>
      <c r="B198" s="152" t="s">
        <v>111</v>
      </c>
      <c r="C198" s="155" t="s">
        <v>10</v>
      </c>
      <c r="D198" s="51" t="s">
        <v>21</v>
      </c>
      <c r="E198" s="86">
        <f>SUM(E199:E202)</f>
        <v>95965353.73</v>
      </c>
      <c r="F198" s="86">
        <f>SUM(F199:F202)</f>
        <v>95954177.94</v>
      </c>
      <c r="G198" s="14">
        <f aca="true" t="shared" si="9" ref="G198:G212">F198/E198*100</f>
        <v>99.98835434918372</v>
      </c>
      <c r="H198" s="120"/>
    </row>
    <row r="199" spans="1:8" ht="21.75" customHeight="1">
      <c r="A199" s="162"/>
      <c r="B199" s="152"/>
      <c r="C199" s="155"/>
      <c r="D199" s="53" t="s">
        <v>18</v>
      </c>
      <c r="E199" s="84">
        <v>95965353.73</v>
      </c>
      <c r="F199" s="84">
        <v>95954177.94</v>
      </c>
      <c r="G199" s="10">
        <f t="shared" si="9"/>
        <v>99.98835434918372</v>
      </c>
      <c r="H199" s="112"/>
    </row>
    <row r="200" spans="1:8" ht="21.75" customHeight="1">
      <c r="A200" s="162"/>
      <c r="B200" s="152"/>
      <c r="C200" s="155"/>
      <c r="D200" s="53" t="s">
        <v>19</v>
      </c>
      <c r="E200" s="84">
        <v>0</v>
      </c>
      <c r="F200" s="84">
        <v>0</v>
      </c>
      <c r="G200" s="10">
        <v>0</v>
      </c>
      <c r="H200" s="112"/>
    </row>
    <row r="201" spans="1:8" ht="23.25" customHeight="1">
      <c r="A201" s="162"/>
      <c r="B201" s="152"/>
      <c r="C201" s="155"/>
      <c r="D201" s="53" t="s">
        <v>20</v>
      </c>
      <c r="E201" s="84">
        <v>0</v>
      </c>
      <c r="F201" s="84">
        <v>0</v>
      </c>
      <c r="G201" s="10">
        <v>0</v>
      </c>
      <c r="H201" s="112"/>
    </row>
    <row r="202" spans="1:8" ht="30.75" customHeight="1" thickBot="1">
      <c r="A202" s="164"/>
      <c r="B202" s="153"/>
      <c r="C202" s="156"/>
      <c r="D202" s="54" t="s">
        <v>22</v>
      </c>
      <c r="E202" s="85">
        <v>0</v>
      </c>
      <c r="F202" s="85">
        <v>0</v>
      </c>
      <c r="G202" s="10">
        <v>0</v>
      </c>
      <c r="H202" s="113"/>
    </row>
    <row r="203" spans="1:11" ht="21" customHeight="1">
      <c r="A203" s="161" t="s">
        <v>13</v>
      </c>
      <c r="B203" s="151" t="s">
        <v>153</v>
      </c>
      <c r="C203" s="154" t="s">
        <v>10</v>
      </c>
      <c r="D203" s="52" t="s">
        <v>21</v>
      </c>
      <c r="E203" s="83">
        <f>SUM(E204:E207)</f>
        <v>899008.15</v>
      </c>
      <c r="F203" s="83">
        <f>SUM(F204:F207)</f>
        <v>799045.15</v>
      </c>
      <c r="G203" s="9">
        <f t="shared" si="9"/>
        <v>88.88074596431635</v>
      </c>
      <c r="H203" s="140" t="s">
        <v>135</v>
      </c>
      <c r="J203" s="42"/>
      <c r="K203" s="100"/>
    </row>
    <row r="204" spans="1:10" ht="17.25" customHeight="1">
      <c r="A204" s="162"/>
      <c r="B204" s="152"/>
      <c r="C204" s="155"/>
      <c r="D204" s="53" t="s">
        <v>18</v>
      </c>
      <c r="E204" s="84">
        <v>899008.15</v>
      </c>
      <c r="F204" s="84">
        <v>799045.15</v>
      </c>
      <c r="G204" s="10">
        <f t="shared" si="9"/>
        <v>88.88074596431635</v>
      </c>
      <c r="H204" s="141"/>
      <c r="J204" s="42"/>
    </row>
    <row r="205" spans="1:8" ht="15" customHeight="1">
      <c r="A205" s="162"/>
      <c r="B205" s="152"/>
      <c r="C205" s="155"/>
      <c r="D205" s="53" t="s">
        <v>19</v>
      </c>
      <c r="E205" s="84">
        <v>0</v>
      </c>
      <c r="F205" s="84">
        <v>0</v>
      </c>
      <c r="G205" s="10">
        <v>0</v>
      </c>
      <c r="H205" s="141"/>
    </row>
    <row r="206" spans="1:8" ht="15.75" customHeight="1">
      <c r="A206" s="162"/>
      <c r="B206" s="152"/>
      <c r="C206" s="155"/>
      <c r="D206" s="53" t="s">
        <v>20</v>
      </c>
      <c r="E206" s="84">
        <v>0</v>
      </c>
      <c r="F206" s="84">
        <v>0</v>
      </c>
      <c r="G206" s="10">
        <v>0</v>
      </c>
      <c r="H206" s="141"/>
    </row>
    <row r="207" spans="1:8" ht="21" customHeight="1" thickBot="1">
      <c r="A207" s="164"/>
      <c r="B207" s="153"/>
      <c r="C207" s="156"/>
      <c r="D207" s="54" t="s">
        <v>22</v>
      </c>
      <c r="E207" s="85">
        <v>0</v>
      </c>
      <c r="F207" s="85">
        <v>0</v>
      </c>
      <c r="G207" s="10">
        <v>0</v>
      </c>
      <c r="H207" s="142"/>
    </row>
    <row r="208" spans="1:10" ht="15.75">
      <c r="A208" s="161" t="s">
        <v>14</v>
      </c>
      <c r="B208" s="151" t="s">
        <v>112</v>
      </c>
      <c r="C208" s="154" t="s">
        <v>11</v>
      </c>
      <c r="D208" s="52" t="s">
        <v>21</v>
      </c>
      <c r="E208" s="83">
        <f>SUM(E209:E212)</f>
        <v>240855219.81</v>
      </c>
      <c r="F208" s="83">
        <f>SUM(F209:F212)</f>
        <v>239445210.1</v>
      </c>
      <c r="G208" s="9">
        <f t="shared" si="9"/>
        <v>99.41458204181238</v>
      </c>
      <c r="H208" s="129"/>
      <c r="I208" s="2"/>
      <c r="J208" s="6"/>
    </row>
    <row r="209" spans="1:11" ht="15.75">
      <c r="A209" s="162"/>
      <c r="B209" s="152"/>
      <c r="C209" s="155"/>
      <c r="D209" s="53" t="s">
        <v>18</v>
      </c>
      <c r="E209" s="84">
        <f aca="true" t="shared" si="10" ref="E209:F211">E218+E223+E228+E233+E242</f>
        <v>224526325.9</v>
      </c>
      <c r="F209" s="84">
        <f t="shared" si="10"/>
        <v>224496819.45</v>
      </c>
      <c r="G209" s="10">
        <f t="shared" si="9"/>
        <v>99.9868583561942</v>
      </c>
      <c r="H209" s="130"/>
      <c r="J209" s="6"/>
      <c r="K209" s="6"/>
    </row>
    <row r="210" spans="1:11" ht="15.75">
      <c r="A210" s="162"/>
      <c r="B210" s="152"/>
      <c r="C210" s="155"/>
      <c r="D210" s="53" t="s">
        <v>19</v>
      </c>
      <c r="E210" s="84">
        <f t="shared" si="10"/>
        <v>8523596</v>
      </c>
      <c r="F210" s="84">
        <f t="shared" si="10"/>
        <v>7590976.970000001</v>
      </c>
      <c r="G210" s="10">
        <f t="shared" si="9"/>
        <v>89.05838533407731</v>
      </c>
      <c r="H210" s="130"/>
      <c r="I210" s="5"/>
      <c r="J210" s="6"/>
      <c r="K210" s="6"/>
    </row>
    <row r="211" spans="1:11" ht="15.75">
      <c r="A211" s="162"/>
      <c r="B211" s="152"/>
      <c r="C211" s="155"/>
      <c r="D211" s="53" t="s">
        <v>20</v>
      </c>
      <c r="E211" s="84">
        <f t="shared" si="10"/>
        <v>1125720</v>
      </c>
      <c r="F211" s="84">
        <f t="shared" si="10"/>
        <v>1125720</v>
      </c>
      <c r="G211" s="10">
        <v>0</v>
      </c>
      <c r="H211" s="130"/>
      <c r="J211" s="6"/>
      <c r="K211" s="6"/>
    </row>
    <row r="212" spans="1:11" ht="15.75">
      <c r="A212" s="163"/>
      <c r="B212" s="169"/>
      <c r="C212" s="165"/>
      <c r="D212" s="62" t="s">
        <v>22</v>
      </c>
      <c r="E212" s="84">
        <f>E221+E226+E231+E236+E245</f>
        <v>6679577.91</v>
      </c>
      <c r="F212" s="84">
        <f>F221+F226+F231+F236+F245</f>
        <v>6231693.68</v>
      </c>
      <c r="G212" s="63">
        <f t="shared" si="9"/>
        <v>93.29472257027689</v>
      </c>
      <c r="H212" s="130"/>
      <c r="I212" s="2"/>
      <c r="J212" s="60"/>
      <c r="K212" s="6"/>
    </row>
    <row r="213" spans="1:11" ht="21" customHeight="1">
      <c r="A213" s="24"/>
      <c r="B213" s="24"/>
      <c r="C213" s="25"/>
      <c r="D213" s="25"/>
      <c r="E213" s="57"/>
      <c r="F213" s="57"/>
      <c r="G213" s="26"/>
      <c r="H213" s="27" t="s">
        <v>87</v>
      </c>
      <c r="J213" s="6"/>
      <c r="K213" s="6"/>
    </row>
    <row r="214" spans="1:11" ht="21" customHeight="1">
      <c r="A214" s="111" t="s">
        <v>0</v>
      </c>
      <c r="B214" s="111" t="s">
        <v>31</v>
      </c>
      <c r="C214" s="111" t="s">
        <v>92</v>
      </c>
      <c r="D214" s="157" t="s">
        <v>29</v>
      </c>
      <c r="E214" s="157"/>
      <c r="F214" s="157"/>
      <c r="G214" s="111" t="s">
        <v>94</v>
      </c>
      <c r="H214" s="111" t="s">
        <v>24</v>
      </c>
      <c r="J214" s="6"/>
      <c r="K214" s="6"/>
    </row>
    <row r="215" spans="1:11" ht="51.75" customHeight="1">
      <c r="A215" s="111"/>
      <c r="B215" s="111"/>
      <c r="C215" s="111"/>
      <c r="D215" s="7" t="s">
        <v>23</v>
      </c>
      <c r="E215" s="7" t="s">
        <v>93</v>
      </c>
      <c r="F215" s="7" t="s">
        <v>126</v>
      </c>
      <c r="G215" s="111"/>
      <c r="H215" s="111"/>
      <c r="J215" s="6"/>
      <c r="K215" s="6"/>
    </row>
    <row r="216" spans="1:11" ht="15.75">
      <c r="A216" s="29" t="s">
        <v>1</v>
      </c>
      <c r="B216" s="29" t="s">
        <v>2</v>
      </c>
      <c r="C216" s="29" t="s">
        <v>3</v>
      </c>
      <c r="D216" s="29" t="s">
        <v>4</v>
      </c>
      <c r="E216" s="29" t="s">
        <v>5</v>
      </c>
      <c r="F216" s="29" t="s">
        <v>6</v>
      </c>
      <c r="G216" s="29" t="s">
        <v>7</v>
      </c>
      <c r="H216" s="29" t="s">
        <v>8</v>
      </c>
      <c r="J216" s="6"/>
      <c r="K216" s="6"/>
    </row>
    <row r="217" spans="1:11" ht="21.75" customHeight="1">
      <c r="A217" s="12" t="s">
        <v>70</v>
      </c>
      <c r="B217" s="149" t="s">
        <v>113</v>
      </c>
      <c r="C217" s="13"/>
      <c r="D217" s="51" t="s">
        <v>21</v>
      </c>
      <c r="E217" s="86">
        <f>SUM(E218:E221)</f>
        <v>166832058.4</v>
      </c>
      <c r="F217" s="86">
        <f>SUM(F218:F221)</f>
        <v>165738621.94</v>
      </c>
      <c r="G217" s="14">
        <f>F217/E217*100</f>
        <v>99.34458852184251</v>
      </c>
      <c r="H217" s="128"/>
      <c r="J217" s="35"/>
      <c r="K217" s="6"/>
    </row>
    <row r="218" spans="1:11" ht="21.75" customHeight="1">
      <c r="A218" s="12"/>
      <c r="B218" s="149"/>
      <c r="C218" s="13"/>
      <c r="D218" s="55" t="s">
        <v>18</v>
      </c>
      <c r="E218" s="87">
        <v>154661265.49</v>
      </c>
      <c r="F218" s="87">
        <v>154658593.07</v>
      </c>
      <c r="G218" s="15">
        <f aca="true" t="shared" si="11" ref="G218:G233">F218/E218*100</f>
        <v>99.99827208190005</v>
      </c>
      <c r="H218" s="130"/>
      <c r="J218" s="35"/>
      <c r="K218" s="6"/>
    </row>
    <row r="219" spans="1:11" ht="21.75" customHeight="1">
      <c r="A219" s="12"/>
      <c r="B219" s="149"/>
      <c r="C219" s="13"/>
      <c r="D219" s="55" t="s">
        <v>19</v>
      </c>
      <c r="E219" s="87">
        <v>5597215</v>
      </c>
      <c r="F219" s="87">
        <v>4954335.19</v>
      </c>
      <c r="G219" s="15">
        <f t="shared" si="11"/>
        <v>88.51429130380019</v>
      </c>
      <c r="H219" s="130"/>
      <c r="J219" s="35"/>
      <c r="K219" s="6"/>
    </row>
    <row r="220" spans="1:11" ht="18" customHeight="1">
      <c r="A220" s="12"/>
      <c r="B220" s="149"/>
      <c r="C220" s="13"/>
      <c r="D220" s="55" t="s">
        <v>20</v>
      </c>
      <c r="E220" s="87">
        <v>0</v>
      </c>
      <c r="F220" s="87">
        <v>0</v>
      </c>
      <c r="G220" s="15">
        <v>0</v>
      </c>
      <c r="H220" s="130"/>
      <c r="J220" s="35"/>
      <c r="K220" s="6"/>
    </row>
    <row r="221" spans="1:11" ht="18" customHeight="1">
      <c r="A221" s="12"/>
      <c r="B221" s="150"/>
      <c r="C221" s="17"/>
      <c r="D221" s="80" t="s">
        <v>22</v>
      </c>
      <c r="E221" s="87">
        <v>6573577.91</v>
      </c>
      <c r="F221" s="87">
        <v>6125693.68</v>
      </c>
      <c r="G221" s="15">
        <f t="shared" si="11"/>
        <v>93.1865988943607</v>
      </c>
      <c r="H221" s="130"/>
      <c r="J221" s="36"/>
      <c r="K221" s="6"/>
    </row>
    <row r="222" spans="1:11" ht="21" customHeight="1">
      <c r="A222" s="18" t="s">
        <v>71</v>
      </c>
      <c r="B222" s="149" t="s">
        <v>114</v>
      </c>
      <c r="C222" s="13"/>
      <c r="D222" s="98" t="s">
        <v>21</v>
      </c>
      <c r="E222" s="86">
        <f>SUM(E223:E226)</f>
        <v>50638382.82</v>
      </c>
      <c r="F222" s="86">
        <f>SUM(F223:F226)</f>
        <v>50343411.230000004</v>
      </c>
      <c r="G222" s="33">
        <f t="shared" si="11"/>
        <v>99.41749405574718</v>
      </c>
      <c r="H222" s="206"/>
      <c r="J222" s="6"/>
      <c r="K222" s="6"/>
    </row>
    <row r="223" spans="1:11" ht="21" customHeight="1">
      <c r="A223" s="12"/>
      <c r="B223" s="149"/>
      <c r="C223" s="13"/>
      <c r="D223" s="55" t="s">
        <v>18</v>
      </c>
      <c r="E223" s="87">
        <v>48176381.82</v>
      </c>
      <c r="F223" s="87">
        <v>48171149.45</v>
      </c>
      <c r="G223" s="34">
        <f t="shared" si="11"/>
        <v>99.98913913871833</v>
      </c>
      <c r="H223" s="207"/>
      <c r="J223" s="6"/>
      <c r="K223" s="6"/>
    </row>
    <row r="224" spans="1:11" ht="21" customHeight="1">
      <c r="A224" s="12"/>
      <c r="B224" s="149"/>
      <c r="C224" s="13"/>
      <c r="D224" s="55" t="s">
        <v>19</v>
      </c>
      <c r="E224" s="87">
        <v>2448681</v>
      </c>
      <c r="F224" s="87">
        <v>2158941.78</v>
      </c>
      <c r="G224" s="34">
        <f t="shared" si="11"/>
        <v>88.16753917721417</v>
      </c>
      <c r="H224" s="207"/>
      <c r="J224" s="6"/>
      <c r="K224" s="6"/>
    </row>
    <row r="225" spans="1:11" ht="21" customHeight="1">
      <c r="A225" s="12"/>
      <c r="B225" s="149"/>
      <c r="C225" s="13"/>
      <c r="D225" s="55" t="s">
        <v>20</v>
      </c>
      <c r="E225" s="87">
        <v>13320</v>
      </c>
      <c r="F225" s="87">
        <v>13320</v>
      </c>
      <c r="G225" s="34">
        <f t="shared" si="11"/>
        <v>100</v>
      </c>
      <c r="H225" s="207"/>
      <c r="J225" s="6"/>
      <c r="K225" s="6"/>
    </row>
    <row r="226" spans="1:11" ht="21" customHeight="1">
      <c r="A226" s="16"/>
      <c r="B226" s="149"/>
      <c r="C226" s="13"/>
      <c r="D226" s="19" t="s">
        <v>22</v>
      </c>
      <c r="E226" s="87">
        <v>0</v>
      </c>
      <c r="F226" s="87">
        <v>0</v>
      </c>
      <c r="G226" s="34">
        <v>0</v>
      </c>
      <c r="H226" s="208"/>
      <c r="J226" s="6"/>
      <c r="K226" s="6"/>
    </row>
    <row r="227" spans="1:11" ht="21" customHeight="1">
      <c r="A227" s="18" t="s">
        <v>72</v>
      </c>
      <c r="B227" s="148" t="s">
        <v>115</v>
      </c>
      <c r="C227" s="19"/>
      <c r="D227" s="53" t="s">
        <v>21</v>
      </c>
      <c r="E227" s="84">
        <f>SUM(E228:E231)</f>
        <v>13562396.45</v>
      </c>
      <c r="F227" s="84">
        <f>SUM(F228:F231)</f>
        <v>13562396.45</v>
      </c>
      <c r="G227" s="10">
        <f t="shared" si="11"/>
        <v>100</v>
      </c>
      <c r="H227" s="206"/>
      <c r="J227" s="6"/>
      <c r="K227" s="6"/>
    </row>
    <row r="228" spans="1:11" ht="21" customHeight="1">
      <c r="A228" s="12"/>
      <c r="B228" s="149"/>
      <c r="C228" s="13"/>
      <c r="D228" s="55" t="s">
        <v>18</v>
      </c>
      <c r="E228" s="87">
        <v>12978696.45</v>
      </c>
      <c r="F228" s="87">
        <v>12978696.45</v>
      </c>
      <c r="G228" s="15">
        <f t="shared" si="11"/>
        <v>100</v>
      </c>
      <c r="H228" s="207"/>
      <c r="J228" s="6"/>
      <c r="K228" s="6"/>
    </row>
    <row r="229" spans="1:11" ht="21" customHeight="1">
      <c r="A229" s="12"/>
      <c r="B229" s="149"/>
      <c r="C229" s="13"/>
      <c r="D229" s="55" t="s">
        <v>19</v>
      </c>
      <c r="E229" s="87">
        <v>477700</v>
      </c>
      <c r="F229" s="87">
        <v>477700</v>
      </c>
      <c r="G229" s="15">
        <f t="shared" si="11"/>
        <v>100</v>
      </c>
      <c r="H229" s="207"/>
      <c r="J229" s="6"/>
      <c r="K229" s="6"/>
    </row>
    <row r="230" spans="1:11" ht="21" customHeight="1">
      <c r="A230" s="12"/>
      <c r="B230" s="149"/>
      <c r="C230" s="13"/>
      <c r="D230" s="55" t="s">
        <v>20</v>
      </c>
      <c r="E230" s="87">
        <v>0</v>
      </c>
      <c r="F230" s="87">
        <v>0</v>
      </c>
      <c r="G230" s="15">
        <v>0</v>
      </c>
      <c r="H230" s="207"/>
      <c r="J230" s="6"/>
      <c r="K230" s="6"/>
    </row>
    <row r="231" spans="1:8" ht="21" customHeight="1">
      <c r="A231" s="16"/>
      <c r="B231" s="150"/>
      <c r="C231" s="17"/>
      <c r="D231" s="80" t="s">
        <v>22</v>
      </c>
      <c r="E231" s="91">
        <v>106000</v>
      </c>
      <c r="F231" s="91">
        <v>106000</v>
      </c>
      <c r="G231" s="15">
        <f t="shared" si="11"/>
        <v>100</v>
      </c>
      <c r="H231" s="208"/>
    </row>
    <row r="232" spans="1:8" ht="20.25" customHeight="1">
      <c r="A232" s="166" t="s">
        <v>73</v>
      </c>
      <c r="B232" s="177" t="s">
        <v>116</v>
      </c>
      <c r="C232" s="55"/>
      <c r="D232" s="53" t="s">
        <v>21</v>
      </c>
      <c r="E232" s="84">
        <f>SUM(E233:E236)</f>
        <v>1166717.59</v>
      </c>
      <c r="F232" s="84">
        <f>SUM(F233:F236)</f>
        <v>1145115.93</v>
      </c>
      <c r="G232" s="10">
        <f t="shared" si="11"/>
        <v>98.14850995775248</v>
      </c>
      <c r="H232" s="114"/>
    </row>
    <row r="233" spans="1:8" ht="20.25" customHeight="1">
      <c r="A233" s="167"/>
      <c r="B233" s="177"/>
      <c r="C233" s="55"/>
      <c r="D233" s="55" t="s">
        <v>18</v>
      </c>
      <c r="E233" s="87">
        <v>1166717.59</v>
      </c>
      <c r="F233" s="87">
        <v>1145115.93</v>
      </c>
      <c r="G233" s="15">
        <f t="shared" si="11"/>
        <v>98.14850995775248</v>
      </c>
      <c r="H233" s="115"/>
    </row>
    <row r="234" spans="1:8" ht="20.25" customHeight="1">
      <c r="A234" s="167"/>
      <c r="B234" s="177"/>
      <c r="C234" s="55"/>
      <c r="D234" s="55" t="s">
        <v>19</v>
      </c>
      <c r="E234" s="87">
        <v>0</v>
      </c>
      <c r="F234" s="87">
        <v>0</v>
      </c>
      <c r="G234" s="15">
        <v>0</v>
      </c>
      <c r="H234" s="115"/>
    </row>
    <row r="235" spans="1:8" ht="20.25" customHeight="1">
      <c r="A235" s="167"/>
      <c r="B235" s="177"/>
      <c r="C235" s="55"/>
      <c r="D235" s="55" t="s">
        <v>20</v>
      </c>
      <c r="E235" s="87">
        <v>0</v>
      </c>
      <c r="F235" s="87">
        <v>0</v>
      </c>
      <c r="G235" s="15">
        <v>0</v>
      </c>
      <c r="H235" s="115"/>
    </row>
    <row r="236" spans="1:8" ht="20.25" customHeight="1">
      <c r="A236" s="168"/>
      <c r="B236" s="177"/>
      <c r="C236" s="55"/>
      <c r="D236" s="55" t="s">
        <v>22</v>
      </c>
      <c r="E236" s="87">
        <v>0</v>
      </c>
      <c r="F236" s="87">
        <v>0</v>
      </c>
      <c r="G236" s="15">
        <v>0</v>
      </c>
      <c r="H236" s="116"/>
    </row>
    <row r="237" spans="1:8" ht="23.25" customHeight="1">
      <c r="A237" s="24"/>
      <c r="B237" s="24"/>
      <c r="C237" s="25"/>
      <c r="D237" s="25"/>
      <c r="E237" s="57"/>
      <c r="F237" s="57"/>
      <c r="G237" s="26"/>
      <c r="H237" s="27" t="s">
        <v>88</v>
      </c>
    </row>
    <row r="238" spans="1:8" ht="20.25" customHeight="1">
      <c r="A238" s="111" t="s">
        <v>0</v>
      </c>
      <c r="B238" s="111" t="s">
        <v>31</v>
      </c>
      <c r="C238" s="111" t="s">
        <v>92</v>
      </c>
      <c r="D238" s="157" t="s">
        <v>29</v>
      </c>
      <c r="E238" s="157"/>
      <c r="F238" s="157"/>
      <c r="G238" s="111" t="s">
        <v>94</v>
      </c>
      <c r="H238" s="111" t="s">
        <v>24</v>
      </c>
    </row>
    <row r="239" spans="1:8" ht="50.25" customHeight="1">
      <c r="A239" s="111"/>
      <c r="B239" s="111"/>
      <c r="C239" s="111"/>
      <c r="D239" s="7" t="s">
        <v>23</v>
      </c>
      <c r="E239" s="7" t="s">
        <v>93</v>
      </c>
      <c r="F239" s="7" t="s">
        <v>126</v>
      </c>
      <c r="G239" s="111"/>
      <c r="H239" s="111"/>
    </row>
    <row r="240" spans="1:8" ht="15.75">
      <c r="A240" s="29" t="s">
        <v>1</v>
      </c>
      <c r="B240" s="8" t="s">
        <v>2</v>
      </c>
      <c r="C240" s="8" t="s">
        <v>3</v>
      </c>
      <c r="D240" s="8" t="s">
        <v>4</v>
      </c>
      <c r="E240" s="8" t="s">
        <v>5</v>
      </c>
      <c r="F240" s="8" t="s">
        <v>6</v>
      </c>
      <c r="G240" s="8" t="s">
        <v>7</v>
      </c>
      <c r="H240" s="29" t="s">
        <v>8</v>
      </c>
    </row>
    <row r="241" spans="1:10" ht="24.75" customHeight="1">
      <c r="A241" s="166" t="s">
        <v>78</v>
      </c>
      <c r="B241" s="177" t="s">
        <v>117</v>
      </c>
      <c r="C241" s="55"/>
      <c r="D241" s="53" t="s">
        <v>21</v>
      </c>
      <c r="E241" s="84">
        <f>SUM(E242:E245)</f>
        <v>8655664.55</v>
      </c>
      <c r="F241" s="84">
        <f>SUM(F242:F245)</f>
        <v>8655664.55</v>
      </c>
      <c r="G241" s="10">
        <f>F241/E241*100</f>
        <v>100</v>
      </c>
      <c r="H241" s="114"/>
      <c r="J241" s="43"/>
    </row>
    <row r="242" spans="1:8" ht="24.75" customHeight="1">
      <c r="A242" s="167"/>
      <c r="B242" s="177"/>
      <c r="C242" s="55"/>
      <c r="D242" s="55" t="s">
        <v>18</v>
      </c>
      <c r="E242" s="87">
        <v>7543264.55</v>
      </c>
      <c r="F242" s="87">
        <v>7543264.55</v>
      </c>
      <c r="G242" s="15">
        <f aca="true" t="shared" si="12" ref="G242:G251">F242/E242*100</f>
        <v>100</v>
      </c>
      <c r="H242" s="115"/>
    </row>
    <row r="243" spans="1:8" ht="24.75" customHeight="1">
      <c r="A243" s="167"/>
      <c r="B243" s="177"/>
      <c r="C243" s="55"/>
      <c r="D243" s="55" t="s">
        <v>19</v>
      </c>
      <c r="E243" s="87">
        <v>0</v>
      </c>
      <c r="F243" s="87">
        <v>0</v>
      </c>
      <c r="G243" s="15">
        <v>0</v>
      </c>
      <c r="H243" s="115"/>
    </row>
    <row r="244" spans="1:10" ht="24.75" customHeight="1">
      <c r="A244" s="167"/>
      <c r="B244" s="177"/>
      <c r="C244" s="55"/>
      <c r="D244" s="55" t="s">
        <v>20</v>
      </c>
      <c r="E244" s="87">
        <v>1112400</v>
      </c>
      <c r="F244" s="87">
        <v>1112400</v>
      </c>
      <c r="G244" s="15">
        <f t="shared" si="12"/>
        <v>100</v>
      </c>
      <c r="H244" s="115"/>
      <c r="J244" s="2"/>
    </row>
    <row r="245" spans="1:8" ht="24.75" customHeight="1">
      <c r="A245" s="168"/>
      <c r="B245" s="177"/>
      <c r="C245" s="55"/>
      <c r="D245" s="55" t="s">
        <v>22</v>
      </c>
      <c r="E245" s="87">
        <v>0</v>
      </c>
      <c r="F245" s="87">
        <v>0</v>
      </c>
      <c r="G245" s="15">
        <v>0</v>
      </c>
      <c r="H245" s="116"/>
    </row>
    <row r="246" spans="1:8" ht="21" customHeight="1">
      <c r="A246" s="162" t="s">
        <v>15</v>
      </c>
      <c r="B246" s="152" t="s">
        <v>118</v>
      </c>
      <c r="C246" s="155" t="s">
        <v>11</v>
      </c>
      <c r="D246" s="51" t="s">
        <v>21</v>
      </c>
      <c r="E246" s="86">
        <f>SUM(E247:E250)</f>
        <v>20370192.72</v>
      </c>
      <c r="F246" s="86">
        <f>SUM(F247:F250)</f>
        <v>20340947.349999998</v>
      </c>
      <c r="G246" s="14">
        <f t="shared" si="12"/>
        <v>99.85643056792837</v>
      </c>
      <c r="H246" s="128"/>
    </row>
    <row r="247" spans="1:10" ht="21" customHeight="1">
      <c r="A247" s="162"/>
      <c r="B247" s="152"/>
      <c r="C247" s="155"/>
      <c r="D247" s="53" t="s">
        <v>18</v>
      </c>
      <c r="E247" s="84">
        <f aca="true" t="shared" si="13" ref="E247:F249">E252+E257+E266+E271</f>
        <v>20092404.15</v>
      </c>
      <c r="F247" s="84">
        <f t="shared" si="13"/>
        <v>20078942.779999997</v>
      </c>
      <c r="G247" s="10">
        <f t="shared" si="12"/>
        <v>99.93300269146735</v>
      </c>
      <c r="H247" s="130"/>
      <c r="J247" s="31"/>
    </row>
    <row r="248" spans="1:10" ht="21" customHeight="1">
      <c r="A248" s="162"/>
      <c r="B248" s="152"/>
      <c r="C248" s="155"/>
      <c r="D248" s="53" t="s">
        <v>19</v>
      </c>
      <c r="E248" s="84">
        <f t="shared" si="13"/>
        <v>58100</v>
      </c>
      <c r="F248" s="84">
        <f t="shared" si="13"/>
        <v>42316</v>
      </c>
      <c r="G248" s="10">
        <f t="shared" si="12"/>
        <v>72.8330464716007</v>
      </c>
      <c r="H248" s="130"/>
      <c r="J248" s="31"/>
    </row>
    <row r="249" spans="1:8" ht="21" customHeight="1">
      <c r="A249" s="162"/>
      <c r="B249" s="152"/>
      <c r="C249" s="155"/>
      <c r="D249" s="53" t="s">
        <v>20</v>
      </c>
      <c r="E249" s="84">
        <f t="shared" si="13"/>
        <v>0</v>
      </c>
      <c r="F249" s="84">
        <f t="shared" si="13"/>
        <v>0</v>
      </c>
      <c r="G249" s="10">
        <v>0</v>
      </c>
      <c r="H249" s="130"/>
    </row>
    <row r="250" spans="1:10" ht="21" customHeight="1">
      <c r="A250" s="163"/>
      <c r="B250" s="169"/>
      <c r="C250" s="165"/>
      <c r="D250" s="79" t="s">
        <v>22</v>
      </c>
      <c r="E250" s="84">
        <f>E255+E260+E269+E274</f>
        <v>219688.57</v>
      </c>
      <c r="F250" s="84">
        <f>F255+F260+F269+F274</f>
        <v>219688.57</v>
      </c>
      <c r="G250" s="67">
        <f t="shared" si="12"/>
        <v>100</v>
      </c>
      <c r="H250" s="130"/>
      <c r="J250" s="5"/>
    </row>
    <row r="251" spans="1:8" ht="23.25" customHeight="1">
      <c r="A251" s="12" t="s">
        <v>74</v>
      </c>
      <c r="B251" s="149" t="s">
        <v>119</v>
      </c>
      <c r="C251" s="13"/>
      <c r="D251" s="51" t="s">
        <v>21</v>
      </c>
      <c r="E251" s="86">
        <f>SUM(E252:E255)</f>
        <v>1403914.57</v>
      </c>
      <c r="F251" s="86">
        <f>SUM(F252:F255)</f>
        <v>1383467.2</v>
      </c>
      <c r="G251" s="14">
        <f t="shared" si="12"/>
        <v>98.54354599368534</v>
      </c>
      <c r="H251" s="114"/>
    </row>
    <row r="252" spans="1:8" ht="23.25" customHeight="1">
      <c r="A252" s="12"/>
      <c r="B252" s="149"/>
      <c r="C252" s="13"/>
      <c r="D252" s="55" t="s">
        <v>18</v>
      </c>
      <c r="E252" s="87">
        <v>1345814.57</v>
      </c>
      <c r="F252" s="87">
        <v>1341151.2</v>
      </c>
      <c r="G252" s="15">
        <f aca="true" t="shared" si="14" ref="G252:G257">F252/E252*100</f>
        <v>99.65349089659506</v>
      </c>
      <c r="H252" s="115"/>
    </row>
    <row r="253" spans="1:8" ht="23.25" customHeight="1">
      <c r="A253" s="12"/>
      <c r="B253" s="149"/>
      <c r="C253" s="13"/>
      <c r="D253" s="55" t="s">
        <v>19</v>
      </c>
      <c r="E253" s="87">
        <v>58100</v>
      </c>
      <c r="F253" s="87">
        <v>42316</v>
      </c>
      <c r="G253" s="15">
        <f t="shared" si="14"/>
        <v>72.8330464716007</v>
      </c>
      <c r="H253" s="115"/>
    </row>
    <row r="254" spans="1:8" ht="18" customHeight="1">
      <c r="A254" s="12"/>
      <c r="B254" s="149"/>
      <c r="C254" s="13"/>
      <c r="D254" s="55" t="s">
        <v>20</v>
      </c>
      <c r="E254" s="87">
        <v>0</v>
      </c>
      <c r="F254" s="87">
        <v>0</v>
      </c>
      <c r="G254" s="15">
        <v>0</v>
      </c>
      <c r="H254" s="115"/>
    </row>
    <row r="255" spans="1:8" ht="15.75">
      <c r="A255" s="12"/>
      <c r="B255" s="150"/>
      <c r="C255" s="17"/>
      <c r="D255" s="55" t="s">
        <v>22</v>
      </c>
      <c r="E255" s="87">
        <v>0</v>
      </c>
      <c r="F255" s="87">
        <v>0</v>
      </c>
      <c r="G255" s="15">
        <v>0</v>
      </c>
      <c r="H255" s="116"/>
    </row>
    <row r="256" spans="1:8" ht="15.75">
      <c r="A256" s="18" t="s">
        <v>75</v>
      </c>
      <c r="B256" s="148" t="s">
        <v>120</v>
      </c>
      <c r="C256" s="19"/>
      <c r="D256" s="53" t="s">
        <v>21</v>
      </c>
      <c r="E256" s="84">
        <f>SUM(E257:E260)</f>
        <v>875000</v>
      </c>
      <c r="F256" s="84">
        <f>SUM(F257:F260)</f>
        <v>866207</v>
      </c>
      <c r="G256" s="10">
        <f t="shared" si="14"/>
        <v>98.99508571428571</v>
      </c>
      <c r="H256" s="114"/>
    </row>
    <row r="257" spans="1:8" ht="15.75">
      <c r="A257" s="12"/>
      <c r="B257" s="149"/>
      <c r="C257" s="13"/>
      <c r="D257" s="55" t="s">
        <v>18</v>
      </c>
      <c r="E257" s="87">
        <v>875000</v>
      </c>
      <c r="F257" s="87">
        <v>866207</v>
      </c>
      <c r="G257" s="15">
        <f t="shared" si="14"/>
        <v>98.99508571428571</v>
      </c>
      <c r="H257" s="115"/>
    </row>
    <row r="258" spans="1:8" ht="15.75">
      <c r="A258" s="12"/>
      <c r="B258" s="149"/>
      <c r="C258" s="13"/>
      <c r="D258" s="55" t="s">
        <v>19</v>
      </c>
      <c r="E258" s="87">
        <v>0</v>
      </c>
      <c r="F258" s="87">
        <v>0</v>
      </c>
      <c r="G258" s="15">
        <v>0</v>
      </c>
      <c r="H258" s="115"/>
    </row>
    <row r="259" spans="1:8" ht="15.75">
      <c r="A259" s="12"/>
      <c r="B259" s="149"/>
      <c r="C259" s="13"/>
      <c r="D259" s="55" t="s">
        <v>20</v>
      </c>
      <c r="E259" s="87">
        <v>0</v>
      </c>
      <c r="F259" s="87">
        <v>0</v>
      </c>
      <c r="G259" s="15">
        <v>0</v>
      </c>
      <c r="H259" s="115"/>
    </row>
    <row r="260" spans="1:8" ht="15.75">
      <c r="A260" s="16"/>
      <c r="B260" s="150"/>
      <c r="C260" s="17"/>
      <c r="D260" s="55" t="s">
        <v>22</v>
      </c>
      <c r="E260" s="87">
        <v>0</v>
      </c>
      <c r="F260" s="87">
        <v>0</v>
      </c>
      <c r="G260" s="15">
        <v>0</v>
      </c>
      <c r="H260" s="116"/>
    </row>
    <row r="261" spans="1:8" ht="15.75">
      <c r="A261" s="24"/>
      <c r="B261" s="24"/>
      <c r="C261" s="25"/>
      <c r="D261" s="25"/>
      <c r="E261" s="57"/>
      <c r="F261" s="57"/>
      <c r="G261" s="26"/>
      <c r="H261" s="27" t="s">
        <v>89</v>
      </c>
    </row>
    <row r="262" spans="1:8" ht="32.25" customHeight="1">
      <c r="A262" s="111" t="s">
        <v>0</v>
      </c>
      <c r="B262" s="111" t="s">
        <v>31</v>
      </c>
      <c r="C262" s="111" t="s">
        <v>92</v>
      </c>
      <c r="D262" s="157" t="s">
        <v>29</v>
      </c>
      <c r="E262" s="157"/>
      <c r="F262" s="157"/>
      <c r="G262" s="111" t="s">
        <v>94</v>
      </c>
      <c r="H262" s="111" t="s">
        <v>24</v>
      </c>
    </row>
    <row r="263" spans="1:8" ht="49.5" customHeight="1">
      <c r="A263" s="111"/>
      <c r="B263" s="111"/>
      <c r="C263" s="111"/>
      <c r="D263" s="7" t="s">
        <v>23</v>
      </c>
      <c r="E263" s="7" t="s">
        <v>93</v>
      </c>
      <c r="F263" s="7" t="s">
        <v>126</v>
      </c>
      <c r="G263" s="111"/>
      <c r="H263" s="111"/>
    </row>
    <row r="264" spans="1:8" ht="15.75">
      <c r="A264" s="8" t="s">
        <v>1</v>
      </c>
      <c r="B264" s="8" t="s">
        <v>2</v>
      </c>
      <c r="C264" s="8" t="s">
        <v>3</v>
      </c>
      <c r="D264" s="8" t="s">
        <v>4</v>
      </c>
      <c r="E264" s="8" t="s">
        <v>5</v>
      </c>
      <c r="F264" s="8" t="s">
        <v>6</v>
      </c>
      <c r="G264" s="8" t="s">
        <v>7</v>
      </c>
      <c r="H264" s="8" t="s">
        <v>8</v>
      </c>
    </row>
    <row r="265" spans="1:8" ht="21" customHeight="1">
      <c r="A265" s="18" t="s">
        <v>76</v>
      </c>
      <c r="B265" s="148" t="s">
        <v>121</v>
      </c>
      <c r="C265" s="19"/>
      <c r="D265" s="53" t="s">
        <v>21</v>
      </c>
      <c r="E265" s="84">
        <f>SUM(E266:E269)</f>
        <v>18086278.15</v>
      </c>
      <c r="F265" s="84">
        <f>SUM(F266:F269)</f>
        <v>18086278.15</v>
      </c>
      <c r="G265" s="10">
        <f aca="true" t="shared" si="15" ref="G265:G271">F265/E265*100</f>
        <v>100</v>
      </c>
      <c r="H265" s="206"/>
    </row>
    <row r="266" spans="1:8" ht="21" customHeight="1">
      <c r="A266" s="12"/>
      <c r="B266" s="149"/>
      <c r="C266" s="13"/>
      <c r="D266" s="55" t="s">
        <v>18</v>
      </c>
      <c r="E266" s="87">
        <v>17866589.58</v>
      </c>
      <c r="F266" s="87">
        <v>17866589.58</v>
      </c>
      <c r="G266" s="15">
        <f t="shared" si="15"/>
        <v>100</v>
      </c>
      <c r="H266" s="207"/>
    </row>
    <row r="267" spans="1:8" ht="21" customHeight="1">
      <c r="A267" s="12"/>
      <c r="B267" s="149"/>
      <c r="C267" s="13"/>
      <c r="D267" s="55" t="s">
        <v>19</v>
      </c>
      <c r="E267" s="87">
        <v>0</v>
      </c>
      <c r="F267" s="87">
        <v>0</v>
      </c>
      <c r="G267" s="15">
        <v>0</v>
      </c>
      <c r="H267" s="207"/>
    </row>
    <row r="268" spans="1:8" ht="21" customHeight="1">
      <c r="A268" s="12"/>
      <c r="B268" s="149"/>
      <c r="C268" s="13"/>
      <c r="D268" s="55" t="s">
        <v>20</v>
      </c>
      <c r="E268" s="87">
        <v>0</v>
      </c>
      <c r="F268" s="87">
        <v>0</v>
      </c>
      <c r="G268" s="15">
        <v>0</v>
      </c>
      <c r="H268" s="207"/>
    </row>
    <row r="269" spans="1:8" ht="21" customHeight="1">
      <c r="A269" s="16"/>
      <c r="B269" s="150"/>
      <c r="C269" s="17"/>
      <c r="D269" s="80" t="s">
        <v>22</v>
      </c>
      <c r="E269" s="91">
        <v>219688.57</v>
      </c>
      <c r="F269" s="91">
        <v>219688.57</v>
      </c>
      <c r="G269" s="81">
        <f t="shared" si="15"/>
        <v>100</v>
      </c>
      <c r="H269" s="208"/>
    </row>
    <row r="270" spans="1:8" ht="15.75" customHeight="1">
      <c r="A270" s="12" t="s">
        <v>77</v>
      </c>
      <c r="B270" s="148" t="s">
        <v>122</v>
      </c>
      <c r="C270" s="19"/>
      <c r="D270" s="53" t="s">
        <v>21</v>
      </c>
      <c r="E270" s="84">
        <f>SUM(E271:E274)</f>
        <v>5000</v>
      </c>
      <c r="F270" s="84">
        <f>SUM(F271:F274)</f>
        <v>4995</v>
      </c>
      <c r="G270" s="10">
        <f t="shared" si="15"/>
        <v>99.9</v>
      </c>
      <c r="H270" s="114"/>
    </row>
    <row r="271" spans="1:8" ht="18" customHeight="1">
      <c r="A271" s="20"/>
      <c r="B271" s="149"/>
      <c r="C271" s="13"/>
      <c r="D271" s="55" t="s">
        <v>18</v>
      </c>
      <c r="E271" s="87">
        <v>5000</v>
      </c>
      <c r="F271" s="87">
        <v>4995</v>
      </c>
      <c r="G271" s="10">
        <f t="shared" si="15"/>
        <v>99.9</v>
      </c>
      <c r="H271" s="115"/>
    </row>
    <row r="272" spans="1:8" ht="17.25" customHeight="1">
      <c r="A272" s="20"/>
      <c r="B272" s="149"/>
      <c r="C272" s="13"/>
      <c r="D272" s="55" t="s">
        <v>19</v>
      </c>
      <c r="E272" s="87">
        <v>0</v>
      </c>
      <c r="F272" s="87">
        <v>0</v>
      </c>
      <c r="G272" s="10">
        <v>0</v>
      </c>
      <c r="H272" s="115"/>
    </row>
    <row r="273" spans="1:8" ht="20.25" customHeight="1">
      <c r="A273" s="20"/>
      <c r="B273" s="149"/>
      <c r="C273" s="13"/>
      <c r="D273" s="55" t="s">
        <v>20</v>
      </c>
      <c r="E273" s="87">
        <v>0</v>
      </c>
      <c r="F273" s="87">
        <v>0</v>
      </c>
      <c r="G273" s="10">
        <v>0</v>
      </c>
      <c r="H273" s="115"/>
    </row>
    <row r="274" spans="1:8" ht="21" customHeight="1" thickBot="1">
      <c r="A274" s="21"/>
      <c r="B274" s="170"/>
      <c r="C274" s="22"/>
      <c r="D274" s="56" t="s">
        <v>22</v>
      </c>
      <c r="E274" s="88">
        <v>0</v>
      </c>
      <c r="F274" s="88">
        <v>0</v>
      </c>
      <c r="G274" s="23">
        <v>0</v>
      </c>
      <c r="H274" s="116"/>
    </row>
    <row r="275" spans="1:12" ht="24" customHeight="1">
      <c r="A275" s="161" t="s">
        <v>16</v>
      </c>
      <c r="B275" s="151" t="s">
        <v>123</v>
      </c>
      <c r="C275" s="154" t="s">
        <v>17</v>
      </c>
      <c r="D275" s="52" t="s">
        <v>21</v>
      </c>
      <c r="E275" s="83">
        <f>SUM(E276:E279)</f>
        <v>1602512422.86</v>
      </c>
      <c r="F275" s="83">
        <f>SUM(F276:F279)</f>
        <v>1533373721.1499999</v>
      </c>
      <c r="G275" s="9">
        <f>F275/E275*100</f>
        <v>95.68560588213049</v>
      </c>
      <c r="H275" s="129"/>
      <c r="J275" s="32"/>
      <c r="K275" s="4"/>
      <c r="L275" s="4"/>
    </row>
    <row r="276" spans="1:13" ht="18.75" customHeight="1">
      <c r="A276" s="162"/>
      <c r="B276" s="152"/>
      <c r="C276" s="155"/>
      <c r="D276" s="53" t="s">
        <v>18</v>
      </c>
      <c r="E276" s="84">
        <f aca="true" t="shared" si="16" ref="E276:F279">E281+E290+E295+E300+E305+E310+E319+E324</f>
        <v>731212811.05</v>
      </c>
      <c r="F276" s="84">
        <f t="shared" si="16"/>
        <v>669330332.28</v>
      </c>
      <c r="G276" s="10">
        <f>F276/E276*100</f>
        <v>91.53700840099634</v>
      </c>
      <c r="H276" s="130"/>
      <c r="J276" s="40"/>
      <c r="K276" s="4"/>
      <c r="L276" s="4"/>
      <c r="M276" s="4"/>
    </row>
    <row r="277" spans="1:12" ht="21" customHeight="1">
      <c r="A277" s="162"/>
      <c r="B277" s="152"/>
      <c r="C277" s="155"/>
      <c r="D277" s="53" t="s">
        <v>19</v>
      </c>
      <c r="E277" s="84">
        <f t="shared" si="16"/>
        <v>694040208</v>
      </c>
      <c r="F277" s="84">
        <f t="shared" si="16"/>
        <v>689883130.28</v>
      </c>
      <c r="G277" s="10">
        <f>F277/E277*100</f>
        <v>99.40103214884634</v>
      </c>
      <c r="H277" s="130"/>
      <c r="I277" s="2"/>
      <c r="J277" s="4"/>
      <c r="K277" s="4"/>
      <c r="L277" s="4"/>
    </row>
    <row r="278" spans="1:12" ht="20.25" customHeight="1">
      <c r="A278" s="162"/>
      <c r="B278" s="152"/>
      <c r="C278" s="155"/>
      <c r="D278" s="53" t="s">
        <v>20</v>
      </c>
      <c r="E278" s="84">
        <f t="shared" si="16"/>
        <v>68714400</v>
      </c>
      <c r="F278" s="84">
        <f t="shared" si="16"/>
        <v>68714400</v>
      </c>
      <c r="G278" s="10">
        <f>F278/E278*100</f>
        <v>100</v>
      </c>
      <c r="H278" s="130"/>
      <c r="J278" s="40"/>
      <c r="K278" s="32"/>
      <c r="L278" s="4"/>
    </row>
    <row r="279" spans="1:13" ht="24" customHeight="1">
      <c r="A279" s="163"/>
      <c r="B279" s="169"/>
      <c r="C279" s="165"/>
      <c r="D279" s="79" t="s">
        <v>22</v>
      </c>
      <c r="E279" s="84">
        <f t="shared" si="16"/>
        <v>108545003.81000002</v>
      </c>
      <c r="F279" s="84">
        <f>F284+F293+F298+F303+F308+F313+F322</f>
        <v>105445858.59</v>
      </c>
      <c r="G279" s="67">
        <f aca="true" t="shared" si="17" ref="G279:G296">F279/E279*100</f>
        <v>97.1448292309936</v>
      </c>
      <c r="H279" s="130"/>
      <c r="J279" s="30"/>
      <c r="L279" s="205"/>
      <c r="M279" s="205"/>
    </row>
    <row r="280" spans="1:13" ht="21" customHeight="1">
      <c r="A280" s="12" t="s">
        <v>56</v>
      </c>
      <c r="B280" s="149" t="s">
        <v>32</v>
      </c>
      <c r="C280" s="13"/>
      <c r="D280" s="51" t="s">
        <v>21</v>
      </c>
      <c r="E280" s="86">
        <f>SUM(E281:E284)</f>
        <v>534443846.34000003</v>
      </c>
      <c r="F280" s="86">
        <f>SUM(F281:F284)</f>
        <v>531300960.32000005</v>
      </c>
      <c r="G280" s="14">
        <f t="shared" si="17"/>
        <v>99.41193335061799</v>
      </c>
      <c r="H280" s="123"/>
      <c r="J280" s="4"/>
      <c r="K280" s="4"/>
      <c r="L280" s="4"/>
      <c r="M280" s="4"/>
    </row>
    <row r="281" spans="1:8" ht="21" customHeight="1">
      <c r="A281" s="12"/>
      <c r="B281" s="149"/>
      <c r="C281" s="13"/>
      <c r="D281" s="55" t="s">
        <v>18</v>
      </c>
      <c r="E281" s="87">
        <v>183358996.3</v>
      </c>
      <c r="F281" s="87">
        <v>183358996.3</v>
      </c>
      <c r="G281" s="15">
        <f t="shared" si="17"/>
        <v>100</v>
      </c>
      <c r="H281" s="124"/>
    </row>
    <row r="282" spans="1:12" ht="21" customHeight="1">
      <c r="A282" s="12"/>
      <c r="B282" s="149"/>
      <c r="C282" s="13"/>
      <c r="D282" s="55" t="s">
        <v>19</v>
      </c>
      <c r="E282" s="87">
        <v>303770524.76</v>
      </c>
      <c r="F282" s="87">
        <v>301024968.48</v>
      </c>
      <c r="G282" s="15">
        <f t="shared" si="17"/>
        <v>99.09617423146332</v>
      </c>
      <c r="H282" s="124"/>
      <c r="J282" s="4"/>
      <c r="L282" s="6"/>
    </row>
    <row r="283" spans="1:10" ht="21" customHeight="1">
      <c r="A283" s="12"/>
      <c r="B283" s="149"/>
      <c r="C283" s="13"/>
      <c r="D283" s="55" t="s">
        <v>20</v>
      </c>
      <c r="E283" s="87">
        <v>0</v>
      </c>
      <c r="F283" s="87">
        <v>0</v>
      </c>
      <c r="G283" s="15">
        <v>0</v>
      </c>
      <c r="H283" s="124"/>
      <c r="J283" s="5"/>
    </row>
    <row r="284" spans="1:8" ht="21" customHeight="1">
      <c r="A284" s="16"/>
      <c r="B284" s="150"/>
      <c r="C284" s="17"/>
      <c r="D284" s="61" t="s">
        <v>22</v>
      </c>
      <c r="E284" s="87">
        <v>47314325.28</v>
      </c>
      <c r="F284" s="87">
        <v>46916995.54</v>
      </c>
      <c r="G284" s="15">
        <f t="shared" si="17"/>
        <v>99.16023373967893</v>
      </c>
      <c r="H284" s="125"/>
    </row>
    <row r="285" spans="1:8" ht="15.75" customHeight="1">
      <c r="A285" s="24"/>
      <c r="B285" s="24"/>
      <c r="C285" s="25"/>
      <c r="D285" s="25"/>
      <c r="E285" s="57"/>
      <c r="F285" s="57"/>
      <c r="G285" s="26"/>
      <c r="H285" s="27" t="s">
        <v>90</v>
      </c>
    </row>
    <row r="286" spans="1:8" ht="26.25" customHeight="1">
      <c r="A286" s="111" t="s">
        <v>0</v>
      </c>
      <c r="B286" s="111" t="s">
        <v>31</v>
      </c>
      <c r="C286" s="111" t="s">
        <v>92</v>
      </c>
      <c r="D286" s="157" t="s">
        <v>29</v>
      </c>
      <c r="E286" s="157"/>
      <c r="F286" s="157"/>
      <c r="G286" s="111" t="s">
        <v>94</v>
      </c>
      <c r="H286" s="111" t="s">
        <v>24</v>
      </c>
    </row>
    <row r="287" spans="1:8" ht="53.25" customHeight="1">
      <c r="A287" s="111"/>
      <c r="B287" s="111"/>
      <c r="C287" s="111"/>
      <c r="D287" s="7" t="s">
        <v>23</v>
      </c>
      <c r="E287" s="7" t="s">
        <v>93</v>
      </c>
      <c r="F287" s="7" t="s">
        <v>126</v>
      </c>
      <c r="G287" s="111"/>
      <c r="H287" s="111"/>
    </row>
    <row r="288" spans="1:8" ht="15.75">
      <c r="A288" s="29" t="s">
        <v>1</v>
      </c>
      <c r="B288" s="29" t="s">
        <v>2</v>
      </c>
      <c r="C288" s="29" t="s">
        <v>3</v>
      </c>
      <c r="D288" s="29" t="s">
        <v>4</v>
      </c>
      <c r="E288" s="29" t="s">
        <v>5</v>
      </c>
      <c r="F288" s="29" t="s">
        <v>6</v>
      </c>
      <c r="G288" s="29" t="s">
        <v>7</v>
      </c>
      <c r="H288" s="29" t="s">
        <v>8</v>
      </c>
    </row>
    <row r="289" spans="1:13" ht="16.5" customHeight="1">
      <c r="A289" s="12" t="s">
        <v>57</v>
      </c>
      <c r="B289" s="149" t="s">
        <v>33</v>
      </c>
      <c r="C289" s="13"/>
      <c r="D289" s="51" t="s">
        <v>21</v>
      </c>
      <c r="E289" s="86">
        <f>SUM(E290:E293)</f>
        <v>629509067.4799999</v>
      </c>
      <c r="F289" s="86">
        <f>SUM(F290:F293)</f>
        <v>628235637.5</v>
      </c>
      <c r="G289" s="14">
        <f t="shared" si="17"/>
        <v>99.79771062153281</v>
      </c>
      <c r="H289" s="123"/>
      <c r="J289" s="4"/>
      <c r="K289" s="4"/>
      <c r="L289" s="4"/>
      <c r="M289" s="4"/>
    </row>
    <row r="290" spans="1:8" ht="19.5" customHeight="1">
      <c r="A290" s="12"/>
      <c r="B290" s="149"/>
      <c r="C290" s="13"/>
      <c r="D290" s="55" t="s">
        <v>18</v>
      </c>
      <c r="E290" s="87">
        <v>288034535.81</v>
      </c>
      <c r="F290" s="87">
        <v>288034535.81</v>
      </c>
      <c r="G290" s="15">
        <f t="shared" si="17"/>
        <v>100</v>
      </c>
      <c r="H290" s="124"/>
    </row>
    <row r="291" spans="1:12" ht="19.5" customHeight="1">
      <c r="A291" s="12"/>
      <c r="B291" s="149"/>
      <c r="C291" s="13"/>
      <c r="D291" s="55" t="s">
        <v>19</v>
      </c>
      <c r="E291" s="87">
        <v>318165579.24</v>
      </c>
      <c r="F291" s="87">
        <v>318165579.24</v>
      </c>
      <c r="G291" s="15">
        <f t="shared" si="17"/>
        <v>100</v>
      </c>
      <c r="H291" s="124"/>
      <c r="J291" s="6"/>
      <c r="L291" s="6"/>
    </row>
    <row r="292" spans="1:8" ht="15" customHeight="1">
      <c r="A292" s="12"/>
      <c r="B292" s="149"/>
      <c r="C292" s="13"/>
      <c r="D292" s="55" t="s">
        <v>20</v>
      </c>
      <c r="E292" s="87">
        <v>0</v>
      </c>
      <c r="F292" s="87">
        <v>0</v>
      </c>
      <c r="G292" s="15">
        <v>0</v>
      </c>
      <c r="H292" s="124"/>
    </row>
    <row r="293" spans="1:12" ht="19.5" customHeight="1">
      <c r="A293" s="16"/>
      <c r="B293" s="149"/>
      <c r="C293" s="13"/>
      <c r="D293" s="66" t="s">
        <v>22</v>
      </c>
      <c r="E293" s="91">
        <v>23308952.43</v>
      </c>
      <c r="F293" s="91">
        <v>22035522.45</v>
      </c>
      <c r="G293" s="15">
        <f t="shared" si="17"/>
        <v>94.53673439926446</v>
      </c>
      <c r="H293" s="125"/>
      <c r="L293" s="6"/>
    </row>
    <row r="294" spans="1:9" ht="21" customHeight="1">
      <c r="A294" s="12" t="s">
        <v>58</v>
      </c>
      <c r="B294" s="148" t="s">
        <v>50</v>
      </c>
      <c r="C294" s="19"/>
      <c r="D294" s="53" t="s">
        <v>21</v>
      </c>
      <c r="E294" s="84">
        <f>SUM(E295:E298)</f>
        <v>49712022.47</v>
      </c>
      <c r="F294" s="84">
        <f>SUM(F295:F298)</f>
        <v>48445213.03</v>
      </c>
      <c r="G294" s="10">
        <f t="shared" si="17"/>
        <v>97.45170408070908</v>
      </c>
      <c r="H294" s="114" t="s">
        <v>131</v>
      </c>
      <c r="I294" s="2"/>
    </row>
    <row r="295" spans="1:8" ht="15.75" customHeight="1">
      <c r="A295" s="12"/>
      <c r="B295" s="149"/>
      <c r="C295" s="13"/>
      <c r="D295" s="55" t="s">
        <v>18</v>
      </c>
      <c r="E295" s="87">
        <v>14817822.47</v>
      </c>
      <c r="F295" s="87">
        <v>14817822.47</v>
      </c>
      <c r="G295" s="15">
        <f t="shared" si="17"/>
        <v>100</v>
      </c>
      <c r="H295" s="196"/>
    </row>
    <row r="296" spans="1:8" ht="17.25" customHeight="1">
      <c r="A296" s="12"/>
      <c r="B296" s="149"/>
      <c r="C296" s="13"/>
      <c r="D296" s="55" t="s">
        <v>19</v>
      </c>
      <c r="E296" s="87">
        <v>34894200</v>
      </c>
      <c r="F296" s="87">
        <v>33627390.56</v>
      </c>
      <c r="G296" s="15">
        <f t="shared" si="17"/>
        <v>96.36957018644932</v>
      </c>
      <c r="H296" s="196"/>
    </row>
    <row r="297" spans="1:8" ht="16.5" customHeight="1">
      <c r="A297" s="12"/>
      <c r="B297" s="149"/>
      <c r="C297" s="13"/>
      <c r="D297" s="55" t="s">
        <v>20</v>
      </c>
      <c r="E297" s="87">
        <v>0</v>
      </c>
      <c r="F297" s="87">
        <v>0</v>
      </c>
      <c r="G297" s="15">
        <v>0</v>
      </c>
      <c r="H297" s="196"/>
    </row>
    <row r="298" spans="1:8" ht="16.5" customHeight="1">
      <c r="A298" s="12"/>
      <c r="B298" s="150"/>
      <c r="C298" s="17"/>
      <c r="D298" s="55" t="s">
        <v>22</v>
      </c>
      <c r="E298" s="87">
        <v>0</v>
      </c>
      <c r="F298" s="87">
        <v>0</v>
      </c>
      <c r="G298" s="15">
        <v>0</v>
      </c>
      <c r="H298" s="197"/>
    </row>
    <row r="299" spans="1:8" ht="15.75">
      <c r="A299" s="18" t="s">
        <v>59</v>
      </c>
      <c r="B299" s="148" t="s">
        <v>51</v>
      </c>
      <c r="C299" s="19"/>
      <c r="D299" s="53" t="s">
        <v>21</v>
      </c>
      <c r="E299" s="84">
        <f>SUM(E300:E303)</f>
        <v>23253823.41</v>
      </c>
      <c r="F299" s="84">
        <f>SUM(F300:F303)</f>
        <v>23253823.41</v>
      </c>
      <c r="G299" s="10">
        <f aca="true" t="shared" si="18" ref="G299:G326">F299/E299*100</f>
        <v>100</v>
      </c>
      <c r="H299" s="123"/>
    </row>
    <row r="300" spans="1:8" ht="15.75">
      <c r="A300" s="12"/>
      <c r="B300" s="149"/>
      <c r="C300" s="13"/>
      <c r="D300" s="55" t="s">
        <v>18</v>
      </c>
      <c r="E300" s="87">
        <v>23253823.41</v>
      </c>
      <c r="F300" s="87">
        <v>23253823.41</v>
      </c>
      <c r="G300" s="15">
        <f t="shared" si="18"/>
        <v>100</v>
      </c>
      <c r="H300" s="124"/>
    </row>
    <row r="301" spans="1:8" ht="15.75">
      <c r="A301" s="12"/>
      <c r="B301" s="149"/>
      <c r="C301" s="13"/>
      <c r="D301" s="55" t="s">
        <v>19</v>
      </c>
      <c r="E301" s="87">
        <v>0</v>
      </c>
      <c r="F301" s="87">
        <v>0</v>
      </c>
      <c r="G301" s="15">
        <v>0</v>
      </c>
      <c r="H301" s="124"/>
    </row>
    <row r="302" spans="1:8" ht="15.75">
      <c r="A302" s="12"/>
      <c r="B302" s="149"/>
      <c r="C302" s="13"/>
      <c r="D302" s="55" t="s">
        <v>20</v>
      </c>
      <c r="E302" s="87">
        <v>0</v>
      </c>
      <c r="F302" s="87">
        <v>0</v>
      </c>
      <c r="G302" s="15">
        <v>0</v>
      </c>
      <c r="H302" s="124"/>
    </row>
    <row r="303" spans="1:8" ht="15.75">
      <c r="A303" s="16"/>
      <c r="B303" s="150"/>
      <c r="C303" s="17"/>
      <c r="D303" s="61" t="s">
        <v>22</v>
      </c>
      <c r="E303" s="87">
        <v>0</v>
      </c>
      <c r="F303" s="87">
        <v>0</v>
      </c>
      <c r="G303" s="15">
        <v>0</v>
      </c>
      <c r="H303" s="125"/>
    </row>
    <row r="304" spans="1:8" ht="15.75">
      <c r="A304" s="12" t="s">
        <v>60</v>
      </c>
      <c r="B304" s="148" t="s">
        <v>52</v>
      </c>
      <c r="C304" s="19"/>
      <c r="D304" s="53" t="s">
        <v>21</v>
      </c>
      <c r="E304" s="84">
        <f>SUM(E305:E308)</f>
        <v>28396543.509999998</v>
      </c>
      <c r="F304" s="84">
        <f>SUM(F305:F308)</f>
        <v>27663617.03</v>
      </c>
      <c r="G304" s="10">
        <f t="shared" si="18"/>
        <v>97.41895882595044</v>
      </c>
      <c r="H304" s="114" t="s">
        <v>136</v>
      </c>
    </row>
    <row r="305" spans="1:8" ht="15.75">
      <c r="A305" s="12"/>
      <c r="B305" s="149"/>
      <c r="C305" s="13"/>
      <c r="D305" s="55" t="s">
        <v>18</v>
      </c>
      <c r="E305" s="87">
        <v>26885454.86</v>
      </c>
      <c r="F305" s="87">
        <v>26885454.86</v>
      </c>
      <c r="G305" s="15">
        <f t="shared" si="18"/>
        <v>100</v>
      </c>
      <c r="H305" s="115"/>
    </row>
    <row r="306" spans="1:8" ht="15.75">
      <c r="A306" s="12"/>
      <c r="B306" s="149"/>
      <c r="C306" s="13"/>
      <c r="D306" s="55" t="s">
        <v>19</v>
      </c>
      <c r="E306" s="87">
        <v>0</v>
      </c>
      <c r="F306" s="87">
        <v>0</v>
      </c>
      <c r="G306" s="15">
        <v>0</v>
      </c>
      <c r="H306" s="115"/>
    </row>
    <row r="307" spans="1:8" ht="15.75">
      <c r="A307" s="12"/>
      <c r="B307" s="149"/>
      <c r="C307" s="13"/>
      <c r="D307" s="55" t="s">
        <v>20</v>
      </c>
      <c r="E307" s="87">
        <v>0</v>
      </c>
      <c r="F307" s="87">
        <v>0</v>
      </c>
      <c r="G307" s="15">
        <v>0</v>
      </c>
      <c r="H307" s="115"/>
    </row>
    <row r="308" spans="1:8" ht="15.75">
      <c r="A308" s="12"/>
      <c r="B308" s="150"/>
      <c r="C308" s="17"/>
      <c r="D308" s="61" t="s">
        <v>22</v>
      </c>
      <c r="E308" s="87">
        <v>1511088.65</v>
      </c>
      <c r="F308" s="87">
        <v>778162.17</v>
      </c>
      <c r="G308" s="15">
        <f t="shared" si="18"/>
        <v>51.49679140267516</v>
      </c>
      <c r="H308" s="116"/>
    </row>
    <row r="309" spans="1:8" ht="15.75">
      <c r="A309" s="18" t="s">
        <v>61</v>
      </c>
      <c r="B309" s="148" t="s">
        <v>53</v>
      </c>
      <c r="C309" s="19"/>
      <c r="D309" s="53" t="s">
        <v>21</v>
      </c>
      <c r="E309" s="84">
        <f>SUM(E310:E313)</f>
        <v>51554076.68</v>
      </c>
      <c r="F309" s="84">
        <f>SUM(F310:F313)</f>
        <v>51534401.16</v>
      </c>
      <c r="G309" s="10">
        <f t="shared" si="18"/>
        <v>99.96183518110094</v>
      </c>
      <c r="H309" s="123"/>
    </row>
    <row r="310" spans="1:8" ht="15.75">
      <c r="A310" s="12"/>
      <c r="B310" s="149"/>
      <c r="C310" s="13"/>
      <c r="D310" s="55" t="s">
        <v>18</v>
      </c>
      <c r="E310" s="87">
        <v>6261697.23</v>
      </c>
      <c r="F310" s="87">
        <v>6261697.23</v>
      </c>
      <c r="G310" s="15">
        <f t="shared" si="18"/>
        <v>100</v>
      </c>
      <c r="H310" s="124"/>
    </row>
    <row r="311" spans="1:8" ht="15.75">
      <c r="A311" s="12"/>
      <c r="B311" s="149"/>
      <c r="C311" s="13"/>
      <c r="D311" s="55" t="s">
        <v>19</v>
      </c>
      <c r="E311" s="87">
        <v>13779800</v>
      </c>
      <c r="F311" s="87">
        <v>13779800</v>
      </c>
      <c r="G311" s="15">
        <f t="shared" si="18"/>
        <v>100</v>
      </c>
      <c r="H311" s="124"/>
    </row>
    <row r="312" spans="1:8" ht="13.5" customHeight="1">
      <c r="A312" s="12"/>
      <c r="B312" s="149"/>
      <c r="C312" s="13"/>
      <c r="D312" s="55" t="s">
        <v>20</v>
      </c>
      <c r="E312" s="87">
        <v>0</v>
      </c>
      <c r="F312" s="87">
        <v>0</v>
      </c>
      <c r="G312" s="15">
        <v>0</v>
      </c>
      <c r="H312" s="124"/>
    </row>
    <row r="313" spans="1:8" ht="15.75">
      <c r="A313" s="16"/>
      <c r="B313" s="150"/>
      <c r="C313" s="17"/>
      <c r="D313" s="61" t="s">
        <v>22</v>
      </c>
      <c r="E313" s="87">
        <v>31512579.45</v>
      </c>
      <c r="F313" s="87">
        <v>31492903.93</v>
      </c>
      <c r="G313" s="15">
        <f t="shared" si="18"/>
        <v>99.93756296582697</v>
      </c>
      <c r="H313" s="125"/>
    </row>
    <row r="314" spans="1:8" ht="15.75">
      <c r="A314" s="24"/>
      <c r="B314" s="24"/>
      <c r="C314" s="25"/>
      <c r="D314" s="25"/>
      <c r="E314" s="57"/>
      <c r="F314" s="57"/>
      <c r="G314" s="26"/>
      <c r="H314" s="27" t="s">
        <v>91</v>
      </c>
    </row>
    <row r="315" spans="1:8" ht="30" customHeight="1">
      <c r="A315" s="111" t="s">
        <v>0</v>
      </c>
      <c r="B315" s="111" t="s">
        <v>31</v>
      </c>
      <c r="C315" s="111" t="s">
        <v>92</v>
      </c>
      <c r="D315" s="157" t="s">
        <v>29</v>
      </c>
      <c r="E315" s="157"/>
      <c r="F315" s="157"/>
      <c r="G315" s="111" t="s">
        <v>94</v>
      </c>
      <c r="H315" s="111" t="s">
        <v>24</v>
      </c>
    </row>
    <row r="316" spans="1:8" ht="59.25" customHeight="1">
      <c r="A316" s="111"/>
      <c r="B316" s="111"/>
      <c r="C316" s="111"/>
      <c r="D316" s="7" t="s">
        <v>23</v>
      </c>
      <c r="E316" s="7" t="s">
        <v>93</v>
      </c>
      <c r="F316" s="7" t="s">
        <v>126</v>
      </c>
      <c r="G316" s="111"/>
      <c r="H316" s="111"/>
    </row>
    <row r="317" spans="1:8" ht="15.75">
      <c r="A317" s="29" t="s">
        <v>1</v>
      </c>
      <c r="B317" s="29" t="s">
        <v>2</v>
      </c>
      <c r="C317" s="29" t="s">
        <v>3</v>
      </c>
      <c r="D317" s="29" t="s">
        <v>4</v>
      </c>
      <c r="E317" s="29" t="s">
        <v>5</v>
      </c>
      <c r="F317" s="29" t="s">
        <v>6</v>
      </c>
      <c r="G317" s="29" t="s">
        <v>7</v>
      </c>
      <c r="H317" s="29" t="s">
        <v>8</v>
      </c>
    </row>
    <row r="318" spans="1:8" ht="21.75" customHeight="1">
      <c r="A318" s="12" t="s">
        <v>62</v>
      </c>
      <c r="B318" s="149" t="s">
        <v>54</v>
      </c>
      <c r="C318" s="13"/>
      <c r="D318" s="51" t="s">
        <v>21</v>
      </c>
      <c r="E318" s="86">
        <f>SUM(E319:E322)</f>
        <v>16780520.3</v>
      </c>
      <c r="F318" s="86">
        <f>SUM(F319:F322)</f>
        <v>15960024.8</v>
      </c>
      <c r="G318" s="90">
        <f t="shared" si="18"/>
        <v>95.11042872729043</v>
      </c>
      <c r="H318" s="114" t="s">
        <v>138</v>
      </c>
    </row>
    <row r="319" spans="1:8" ht="21.75" customHeight="1">
      <c r="A319" s="12"/>
      <c r="B319" s="149"/>
      <c r="C319" s="13"/>
      <c r="D319" s="55" t="s">
        <v>18</v>
      </c>
      <c r="E319" s="87">
        <v>9058458.3</v>
      </c>
      <c r="F319" s="87">
        <v>9058458.3</v>
      </c>
      <c r="G319" s="81">
        <f t="shared" si="18"/>
        <v>100</v>
      </c>
      <c r="H319" s="115"/>
    </row>
    <row r="320" spans="1:8" ht="21.75" customHeight="1">
      <c r="A320" s="12"/>
      <c r="B320" s="149"/>
      <c r="C320" s="13"/>
      <c r="D320" s="55" t="s">
        <v>19</v>
      </c>
      <c r="E320" s="87">
        <v>2824004</v>
      </c>
      <c r="F320" s="87">
        <v>2679292</v>
      </c>
      <c r="G320" s="81">
        <f t="shared" si="18"/>
        <v>94.8756446520614</v>
      </c>
      <c r="H320" s="115"/>
    </row>
    <row r="321" spans="1:8" ht="21.75" customHeight="1">
      <c r="A321" s="12"/>
      <c r="B321" s="149"/>
      <c r="C321" s="13"/>
      <c r="D321" s="55" t="s">
        <v>20</v>
      </c>
      <c r="E321" s="87">
        <v>0</v>
      </c>
      <c r="F321" s="87">
        <v>0</v>
      </c>
      <c r="G321" s="81">
        <v>0</v>
      </c>
      <c r="H321" s="115"/>
    </row>
    <row r="322" spans="1:8" ht="21.75" customHeight="1">
      <c r="A322" s="12"/>
      <c r="B322" s="150"/>
      <c r="C322" s="17"/>
      <c r="D322" s="61" t="s">
        <v>22</v>
      </c>
      <c r="E322" s="87">
        <v>4898058</v>
      </c>
      <c r="F322" s="87">
        <v>4222274.5</v>
      </c>
      <c r="G322" s="81">
        <f t="shared" si="18"/>
        <v>86.20303189549817</v>
      </c>
      <c r="H322" s="116"/>
    </row>
    <row r="323" spans="1:10" ht="29.25" customHeight="1">
      <c r="A323" s="18" t="s">
        <v>63</v>
      </c>
      <c r="B323" s="148" t="s">
        <v>55</v>
      </c>
      <c r="C323" s="19"/>
      <c r="D323" s="53" t="s">
        <v>21</v>
      </c>
      <c r="E323" s="84">
        <f>SUM(E324:E327)</f>
        <v>268862522.66999996</v>
      </c>
      <c r="F323" s="84">
        <f>SUM(F324:F327)</f>
        <v>206980043.9</v>
      </c>
      <c r="G323" s="10">
        <f t="shared" si="18"/>
        <v>76.98359810230818</v>
      </c>
      <c r="H323" s="193" t="s">
        <v>129</v>
      </c>
      <c r="J323" s="109"/>
    </row>
    <row r="324" spans="1:8" ht="30.75" customHeight="1">
      <c r="A324" s="20"/>
      <c r="B324" s="149"/>
      <c r="C324" s="13"/>
      <c r="D324" s="55" t="s">
        <v>18</v>
      </c>
      <c r="E324" s="87">
        <v>179542022.67</v>
      </c>
      <c r="F324" s="87">
        <v>117659543.9</v>
      </c>
      <c r="G324" s="15">
        <f t="shared" si="18"/>
        <v>65.53315048491986</v>
      </c>
      <c r="H324" s="194"/>
    </row>
    <row r="325" spans="1:10" ht="29.25" customHeight="1">
      <c r="A325" s="20"/>
      <c r="B325" s="149"/>
      <c r="C325" s="13"/>
      <c r="D325" s="55" t="s">
        <v>19</v>
      </c>
      <c r="E325" s="87">
        <v>20606100</v>
      </c>
      <c r="F325" s="87">
        <v>20606100</v>
      </c>
      <c r="G325" s="15">
        <f t="shared" si="18"/>
        <v>100</v>
      </c>
      <c r="H325" s="194"/>
      <c r="I325" s="2"/>
      <c r="J325" s="4"/>
    </row>
    <row r="326" spans="1:9" ht="26.25" customHeight="1">
      <c r="A326" s="20"/>
      <c r="B326" s="149"/>
      <c r="C326" s="13"/>
      <c r="D326" s="55" t="s">
        <v>20</v>
      </c>
      <c r="E326" s="87">
        <v>68714400</v>
      </c>
      <c r="F326" s="87">
        <v>68714400</v>
      </c>
      <c r="G326" s="15">
        <f t="shared" si="18"/>
        <v>100</v>
      </c>
      <c r="H326" s="194"/>
      <c r="I326" s="2"/>
    </row>
    <row r="327" spans="1:8" ht="38.25" customHeight="1" thickBot="1">
      <c r="A327" s="21"/>
      <c r="B327" s="170"/>
      <c r="C327" s="22"/>
      <c r="D327" s="56" t="s">
        <v>22</v>
      </c>
      <c r="E327" s="88">
        <v>0</v>
      </c>
      <c r="F327" s="88">
        <v>0</v>
      </c>
      <c r="G327" s="15">
        <v>0</v>
      </c>
      <c r="H327" s="195"/>
    </row>
    <row r="328" spans="1:9" ht="15" customHeight="1">
      <c r="A328" s="174"/>
      <c r="B328" s="201" t="s">
        <v>26</v>
      </c>
      <c r="C328" s="190"/>
      <c r="D328" s="52" t="s">
        <v>21</v>
      </c>
      <c r="E328" s="83">
        <f>SUM(E329:E332)</f>
        <v>2370245940.7</v>
      </c>
      <c r="F328" s="83">
        <f>SUM(F329:F332)</f>
        <v>2278034402.26</v>
      </c>
      <c r="G328" s="9">
        <f>F328/E328*100</f>
        <v>96.10962150143935</v>
      </c>
      <c r="H328" s="187"/>
      <c r="I328" s="2"/>
    </row>
    <row r="329" spans="1:11" ht="15" customHeight="1">
      <c r="A329" s="175"/>
      <c r="B329" s="202"/>
      <c r="C329" s="191"/>
      <c r="D329" s="53" t="s">
        <v>18</v>
      </c>
      <c r="E329" s="84">
        <f aca="true" t="shared" si="19" ref="E329:F332">E7+E26+E50+E55+E60+E93+E146+E194+E199+E204+E209+E247+E276</f>
        <v>1474489295.4099998</v>
      </c>
      <c r="F329" s="84">
        <f t="shared" si="19"/>
        <v>1392219890.8899999</v>
      </c>
      <c r="G329" s="15">
        <f>F329/E329*100</f>
        <v>94.42048139812884</v>
      </c>
      <c r="H329" s="188"/>
      <c r="I329" s="2"/>
      <c r="J329" s="41"/>
      <c r="K329" s="41"/>
    </row>
    <row r="330" spans="1:11" ht="15" customHeight="1">
      <c r="A330" s="175"/>
      <c r="B330" s="202"/>
      <c r="C330" s="191"/>
      <c r="D330" s="53" t="s">
        <v>19</v>
      </c>
      <c r="E330" s="84">
        <f t="shared" si="19"/>
        <v>707979750</v>
      </c>
      <c r="F330" s="84">
        <f t="shared" si="19"/>
        <v>701895994.53</v>
      </c>
      <c r="G330" s="15">
        <f>F330/E330*100</f>
        <v>99.14068792645551</v>
      </c>
      <c r="H330" s="188"/>
      <c r="I330" s="2"/>
      <c r="J330" s="41"/>
      <c r="K330" s="41"/>
    </row>
    <row r="331" spans="1:11" ht="15" customHeight="1">
      <c r="A331" s="175"/>
      <c r="B331" s="202"/>
      <c r="C331" s="191"/>
      <c r="D331" s="53" t="s">
        <v>20</v>
      </c>
      <c r="E331" s="84">
        <f t="shared" si="19"/>
        <v>72322625</v>
      </c>
      <c r="F331" s="84">
        <f t="shared" si="19"/>
        <v>72011276</v>
      </c>
      <c r="G331" s="15">
        <f>F331/E331*100</f>
        <v>99.56949986259487</v>
      </c>
      <c r="H331" s="188"/>
      <c r="I331" s="2"/>
      <c r="J331" s="41"/>
      <c r="K331" s="41"/>
    </row>
    <row r="332" spans="1:11" ht="15" customHeight="1" thickBot="1">
      <c r="A332" s="176"/>
      <c r="B332" s="203"/>
      <c r="C332" s="192"/>
      <c r="D332" s="54" t="s">
        <v>22</v>
      </c>
      <c r="E332" s="85">
        <f t="shared" si="19"/>
        <v>115454270.29000002</v>
      </c>
      <c r="F332" s="85">
        <f t="shared" si="19"/>
        <v>111907240.84</v>
      </c>
      <c r="G332" s="23">
        <f>F332/E332*100</f>
        <v>96.92776244560679</v>
      </c>
      <c r="H332" s="189"/>
      <c r="J332" s="41"/>
      <c r="K332" s="41"/>
    </row>
    <row r="333" spans="1:11" ht="15" customHeight="1">
      <c r="A333" s="47"/>
      <c r="B333" s="48"/>
      <c r="C333" s="47"/>
      <c r="D333" s="58"/>
      <c r="E333" s="31"/>
      <c r="F333" s="31"/>
      <c r="G333" s="49"/>
      <c r="H333" s="50"/>
      <c r="J333" s="41"/>
      <c r="K333" s="41"/>
    </row>
    <row r="334" spans="1:11" ht="15" customHeight="1">
      <c r="A334" s="47"/>
      <c r="B334" s="48"/>
      <c r="C334" s="47"/>
      <c r="D334" s="58"/>
      <c r="E334" s="31"/>
      <c r="F334" s="31"/>
      <c r="G334" s="49"/>
      <c r="H334" s="50"/>
      <c r="J334" s="41"/>
      <c r="K334" s="41"/>
    </row>
    <row r="335" spans="1:11" ht="15" customHeight="1">
      <c r="A335" s="47"/>
      <c r="B335" s="48"/>
      <c r="C335" s="47"/>
      <c r="D335" s="58"/>
      <c r="E335" s="31"/>
      <c r="F335" s="31"/>
      <c r="G335" s="49"/>
      <c r="H335" s="50"/>
      <c r="I335" s="38"/>
      <c r="J335" s="41"/>
      <c r="K335" s="41"/>
    </row>
    <row r="336" spans="1:11" ht="15" customHeight="1">
      <c r="A336" s="47"/>
      <c r="B336" s="48"/>
      <c r="C336" s="47"/>
      <c r="D336" s="58"/>
      <c r="E336" s="31"/>
      <c r="F336" s="31"/>
      <c r="G336" s="49"/>
      <c r="H336" s="50"/>
      <c r="I336" s="38"/>
      <c r="J336" s="41"/>
      <c r="K336" s="41"/>
    </row>
    <row r="337" spans="1:11" ht="15" customHeight="1">
      <c r="A337" s="47"/>
      <c r="B337" s="48"/>
      <c r="C337" s="47"/>
      <c r="D337" s="58"/>
      <c r="E337" s="31"/>
      <c r="F337" s="31"/>
      <c r="G337" s="49"/>
      <c r="H337" s="50"/>
      <c r="I337" s="38"/>
      <c r="J337" s="41"/>
      <c r="K337" s="41"/>
    </row>
    <row r="338" spans="2:11" ht="15" customHeight="1">
      <c r="B338" s="38"/>
      <c r="C338" s="38"/>
      <c r="D338" s="38"/>
      <c r="E338" s="38"/>
      <c r="F338" s="59"/>
      <c r="G338" s="59"/>
      <c r="H338" s="68"/>
      <c r="I338" s="38"/>
      <c r="J338" s="41"/>
      <c r="K338" s="41"/>
    </row>
    <row r="339" spans="2:11" ht="21.75" customHeight="1">
      <c r="B339" s="199"/>
      <c r="C339" s="75"/>
      <c r="D339" s="76"/>
      <c r="E339" s="77"/>
      <c r="F339" s="77"/>
      <c r="G339" s="59"/>
      <c r="H339" s="68"/>
      <c r="I339" s="38"/>
      <c r="J339" s="41"/>
      <c r="K339" s="41"/>
    </row>
    <row r="340" spans="2:11" ht="15" customHeight="1">
      <c r="B340" s="199"/>
      <c r="C340" s="75"/>
      <c r="D340" s="75"/>
      <c r="E340" s="78"/>
      <c r="F340" s="78"/>
      <c r="G340" s="36"/>
      <c r="H340" s="68"/>
      <c r="I340" s="38"/>
      <c r="J340" s="41"/>
      <c r="K340" s="41"/>
    </row>
    <row r="341" spans="2:11" ht="15" customHeight="1">
      <c r="B341" s="199"/>
      <c r="C341" s="75"/>
      <c r="D341" s="75"/>
      <c r="E341" s="78"/>
      <c r="F341" s="78"/>
      <c r="G341" s="59"/>
      <c r="H341" s="68"/>
      <c r="I341" s="38"/>
      <c r="J341" s="41"/>
      <c r="K341" s="41"/>
    </row>
    <row r="342" spans="2:11" ht="15" customHeight="1">
      <c r="B342" s="199"/>
      <c r="C342" s="75"/>
      <c r="D342" s="75"/>
      <c r="E342" s="78"/>
      <c r="F342" s="78"/>
      <c r="G342" s="59"/>
      <c r="H342" s="68"/>
      <c r="I342" s="38"/>
      <c r="J342" s="41"/>
      <c r="K342" s="41"/>
    </row>
    <row r="343" spans="2:11" ht="15" customHeight="1">
      <c r="B343" s="199"/>
      <c r="C343" s="75"/>
      <c r="D343" s="75"/>
      <c r="E343" s="78"/>
      <c r="F343" s="78"/>
      <c r="G343" s="59"/>
      <c r="H343" s="68"/>
      <c r="I343" s="38"/>
      <c r="J343" s="41"/>
      <c r="K343" s="41"/>
    </row>
    <row r="344" spans="2:11" ht="15" customHeight="1">
      <c r="B344" s="38"/>
      <c r="C344" s="38"/>
      <c r="D344" s="38"/>
      <c r="E344" s="59"/>
      <c r="F344" s="59"/>
      <c r="G344" s="59"/>
      <c r="H344" s="68"/>
      <c r="I344" s="38"/>
      <c r="J344" s="41"/>
      <c r="K344" s="41"/>
    </row>
    <row r="345" spans="2:11" ht="24" customHeight="1">
      <c r="B345" s="200"/>
      <c r="C345" s="38"/>
      <c r="D345" s="69"/>
      <c r="E345" s="31"/>
      <c r="F345" s="31"/>
      <c r="G345" s="59"/>
      <c r="H345" s="70"/>
      <c r="I345" s="38"/>
      <c r="J345" s="41"/>
      <c r="K345" s="41"/>
    </row>
    <row r="346" spans="2:11" ht="15" customHeight="1">
      <c r="B346" s="200"/>
      <c r="C346" s="38"/>
      <c r="D346" s="69"/>
      <c r="E346" s="31"/>
      <c r="F346" s="31"/>
      <c r="G346" s="59"/>
      <c r="H346" s="70"/>
      <c r="I346" s="38"/>
      <c r="J346" s="41"/>
      <c r="K346" s="41"/>
    </row>
    <row r="347" spans="2:11" ht="15" customHeight="1">
      <c r="B347" s="200"/>
      <c r="C347" s="38"/>
      <c r="D347" s="69"/>
      <c r="E347" s="31"/>
      <c r="F347" s="31"/>
      <c r="G347" s="59"/>
      <c r="H347" s="71"/>
      <c r="I347" s="71"/>
      <c r="J347" s="41"/>
      <c r="K347" s="41"/>
    </row>
    <row r="348" spans="2:11" ht="15" customHeight="1">
      <c r="B348" s="200"/>
      <c r="C348" s="38"/>
      <c r="D348" s="69"/>
      <c r="E348" s="31"/>
      <c r="F348" s="31"/>
      <c r="G348" s="59"/>
      <c r="H348" s="71"/>
      <c r="I348" s="38"/>
      <c r="J348" s="41"/>
      <c r="K348" s="41"/>
    </row>
    <row r="349" spans="2:11" ht="15" customHeight="1">
      <c r="B349" s="200"/>
      <c r="C349" s="38"/>
      <c r="D349" s="69"/>
      <c r="E349" s="31"/>
      <c r="F349" s="31"/>
      <c r="G349" s="59"/>
      <c r="H349" s="71"/>
      <c r="I349" s="38"/>
      <c r="J349" s="41"/>
      <c r="K349" s="41"/>
    </row>
    <row r="350" spans="2:9" ht="15" customHeight="1">
      <c r="B350" s="38"/>
      <c r="C350" s="38"/>
      <c r="D350" s="69"/>
      <c r="E350" s="72"/>
      <c r="F350" s="72"/>
      <c r="G350" s="59"/>
      <c r="H350" s="68"/>
      <c r="I350" s="36"/>
    </row>
    <row r="351" spans="2:9" ht="15" customHeight="1">
      <c r="B351" s="38"/>
      <c r="C351" s="38"/>
      <c r="D351" s="38"/>
      <c r="E351" s="35"/>
      <c r="F351" s="35"/>
      <c r="G351" s="59"/>
      <c r="H351" s="68"/>
      <c r="I351" s="36"/>
    </row>
    <row r="352" spans="2:9" ht="15" customHeight="1">
      <c r="B352" s="38"/>
      <c r="C352" s="38"/>
      <c r="D352" s="38"/>
      <c r="E352" s="38"/>
      <c r="F352" s="59"/>
      <c r="G352" s="59"/>
      <c r="H352" s="68"/>
      <c r="I352" s="36"/>
    </row>
    <row r="353" spans="2:9" ht="15" customHeight="1">
      <c r="B353" s="38"/>
      <c r="C353" s="38"/>
      <c r="D353" s="38"/>
      <c r="E353" s="38"/>
      <c r="F353" s="59"/>
      <c r="G353" s="59"/>
      <c r="H353" s="68"/>
      <c r="I353" s="38"/>
    </row>
    <row r="354" spans="2:9" ht="15" customHeight="1">
      <c r="B354" s="38"/>
      <c r="C354" s="38"/>
      <c r="D354" s="38"/>
      <c r="E354" s="73"/>
      <c r="F354" s="59"/>
      <c r="G354" s="59"/>
      <c r="H354" s="70"/>
      <c r="I354" s="38"/>
    </row>
    <row r="355" spans="2:9" ht="15" customHeight="1">
      <c r="B355" s="38"/>
      <c r="C355" s="38"/>
      <c r="D355" s="38"/>
      <c r="E355" s="38"/>
      <c r="F355" s="59"/>
      <c r="G355" s="59"/>
      <c r="H355" s="70"/>
      <c r="I355" s="38"/>
    </row>
    <row r="356" spans="2:9" ht="15" customHeight="1">
      <c r="B356" s="38"/>
      <c r="C356" s="38"/>
      <c r="D356" s="38"/>
      <c r="E356" s="38"/>
      <c r="F356" s="59"/>
      <c r="G356" s="59"/>
      <c r="H356" s="71"/>
      <c r="I356" s="59"/>
    </row>
    <row r="357" spans="2:9" ht="15" customHeight="1">
      <c r="B357" s="38"/>
      <c r="C357" s="38"/>
      <c r="D357" s="38"/>
      <c r="E357" s="38"/>
      <c r="F357" s="59"/>
      <c r="G357" s="59"/>
      <c r="H357" s="68"/>
      <c r="I357" s="38"/>
    </row>
    <row r="358" spans="2:9" ht="15" customHeight="1">
      <c r="B358" s="38"/>
      <c r="C358" s="38"/>
      <c r="D358" s="38"/>
      <c r="E358" s="38"/>
      <c r="F358" s="59"/>
      <c r="G358" s="59"/>
      <c r="H358" s="68"/>
      <c r="I358" s="38"/>
    </row>
    <row r="359" spans="6:8" ht="15" customHeight="1">
      <c r="F359" s="2"/>
      <c r="G359" s="2"/>
      <c r="H359" s="3"/>
    </row>
    <row r="360" spans="5:8" ht="15" customHeight="1">
      <c r="E360" s="5"/>
      <c r="F360" s="2"/>
      <c r="G360" s="2"/>
      <c r="H360" s="3"/>
    </row>
    <row r="361" spans="6:8" ht="15" customHeight="1">
      <c r="F361" s="2"/>
      <c r="G361" s="2"/>
      <c r="H361" s="3"/>
    </row>
    <row r="362" spans="6:8" ht="15" customHeight="1">
      <c r="F362" s="2"/>
      <c r="G362" s="2"/>
      <c r="H362" s="3"/>
    </row>
    <row r="363" spans="6:8" ht="15" customHeight="1">
      <c r="F363" s="2"/>
      <c r="G363" s="2"/>
      <c r="H363" s="3"/>
    </row>
    <row r="364" spans="6:8" ht="15" customHeight="1">
      <c r="F364" s="2"/>
      <c r="G364" s="2"/>
      <c r="H364" s="3"/>
    </row>
    <row r="365" spans="6:8" ht="15" customHeight="1">
      <c r="F365" s="2"/>
      <c r="G365" s="2"/>
      <c r="H365" s="3"/>
    </row>
    <row r="366" spans="6:8" ht="15" customHeight="1">
      <c r="F366" s="2"/>
      <c r="G366" s="2"/>
      <c r="H366" s="3"/>
    </row>
    <row r="367" spans="6:8" ht="15" customHeight="1">
      <c r="F367" s="2"/>
      <c r="G367" s="2"/>
      <c r="H367" s="3"/>
    </row>
    <row r="368" spans="6:8" ht="15" customHeight="1">
      <c r="F368" s="2"/>
      <c r="G368" s="2"/>
      <c r="H368" s="3"/>
    </row>
    <row r="369" spans="6:8" ht="15" customHeight="1">
      <c r="F369" s="2"/>
      <c r="G369" s="2"/>
      <c r="H369" s="3"/>
    </row>
    <row r="370" spans="6:8" ht="15" customHeight="1">
      <c r="F370" s="2"/>
      <c r="G370" s="2"/>
      <c r="H370" s="3"/>
    </row>
    <row r="371" spans="6:8" ht="15" customHeight="1">
      <c r="F371" s="2"/>
      <c r="G371" s="2"/>
      <c r="H371" s="3"/>
    </row>
    <row r="372" spans="6:8" ht="15" customHeight="1">
      <c r="F372" s="2"/>
      <c r="G372" s="2"/>
      <c r="H372" s="3"/>
    </row>
    <row r="373" spans="6:8" ht="15" customHeight="1">
      <c r="F373" s="2"/>
      <c r="G373" s="2"/>
      <c r="H373" s="3"/>
    </row>
    <row r="374" spans="6:8" ht="15" customHeight="1">
      <c r="F374" s="2"/>
      <c r="G374" s="2"/>
      <c r="H374" s="3"/>
    </row>
    <row r="375" spans="6:8" ht="15" customHeight="1">
      <c r="F375" s="2"/>
      <c r="G375" s="2"/>
      <c r="H375" s="3"/>
    </row>
    <row r="376" spans="6:8" ht="15" customHeight="1">
      <c r="F376" s="2"/>
      <c r="G376" s="2"/>
      <c r="H376" s="3"/>
    </row>
    <row r="377" spans="6:8" ht="15" customHeight="1">
      <c r="F377" s="2"/>
      <c r="G377" s="2"/>
      <c r="H377" s="3"/>
    </row>
    <row r="378" spans="6:8" ht="15" customHeight="1">
      <c r="F378" s="2"/>
      <c r="G378" s="2"/>
      <c r="H378" s="3"/>
    </row>
    <row r="379" spans="6:8" ht="15" customHeight="1">
      <c r="F379" s="2"/>
      <c r="G379" s="2"/>
      <c r="H379" s="3"/>
    </row>
    <row r="380" spans="6:8" ht="15" customHeight="1">
      <c r="F380" s="2"/>
      <c r="G380" s="2"/>
      <c r="H380" s="3"/>
    </row>
    <row r="381" spans="6:8" ht="15" customHeight="1">
      <c r="F381" s="2"/>
      <c r="G381" s="2"/>
      <c r="H381" s="3"/>
    </row>
    <row r="382" spans="6:8" ht="15" customHeight="1">
      <c r="F382" s="2"/>
      <c r="G382" s="2"/>
      <c r="H382" s="3"/>
    </row>
    <row r="383" spans="6:8" ht="15" customHeight="1">
      <c r="F383" s="2"/>
      <c r="G383" s="2"/>
      <c r="H383" s="3"/>
    </row>
    <row r="384" spans="6:8" ht="15" customHeight="1">
      <c r="F384" s="2"/>
      <c r="G384" s="2"/>
      <c r="H384" s="3"/>
    </row>
    <row r="385" spans="6:8" ht="15" customHeight="1">
      <c r="F385" s="2"/>
      <c r="G385" s="2"/>
      <c r="H385" s="3"/>
    </row>
    <row r="386" spans="6:8" ht="15" customHeight="1">
      <c r="F386" s="2"/>
      <c r="G386" s="2"/>
      <c r="H386" s="3"/>
    </row>
    <row r="387" spans="6:8" ht="15" customHeight="1">
      <c r="F387" s="2"/>
      <c r="G387" s="2"/>
      <c r="H387" s="3"/>
    </row>
    <row r="388" spans="6:8" ht="15" customHeight="1">
      <c r="F388" s="2"/>
      <c r="G388" s="2"/>
      <c r="H388" s="3"/>
    </row>
    <row r="389" spans="6:8" ht="15" customHeight="1">
      <c r="F389" s="2"/>
      <c r="G389" s="2"/>
      <c r="H389" s="3"/>
    </row>
    <row r="390" spans="6:8" ht="15" customHeight="1">
      <c r="F390" s="2"/>
      <c r="G390" s="2"/>
      <c r="H390" s="3"/>
    </row>
    <row r="391" spans="6:8" ht="15" customHeight="1">
      <c r="F391" s="2"/>
      <c r="G391" s="2"/>
      <c r="H391" s="3"/>
    </row>
    <row r="392" spans="6:8" ht="15" customHeight="1">
      <c r="F392" s="2"/>
      <c r="G392" s="2"/>
      <c r="H392" s="3"/>
    </row>
    <row r="393" spans="6:8" ht="15" customHeight="1">
      <c r="F393" s="2"/>
      <c r="G393" s="2"/>
      <c r="H393" s="3"/>
    </row>
    <row r="394" spans="6:8" ht="15" customHeight="1">
      <c r="F394" s="2"/>
      <c r="G394" s="2"/>
      <c r="H394" s="3"/>
    </row>
    <row r="395" spans="6:8" ht="15" customHeight="1">
      <c r="F395" s="2"/>
      <c r="G395" s="2"/>
      <c r="H395" s="3"/>
    </row>
    <row r="396" spans="6:8" ht="15" customHeight="1">
      <c r="F396" s="2"/>
      <c r="G396" s="2"/>
      <c r="H396" s="3"/>
    </row>
    <row r="397" spans="6:8" ht="15" customHeight="1">
      <c r="F397" s="2"/>
      <c r="G397" s="2"/>
      <c r="H397" s="3"/>
    </row>
    <row r="398" spans="6:8" ht="15" customHeight="1">
      <c r="F398" s="2"/>
      <c r="G398" s="2"/>
      <c r="H398" s="3"/>
    </row>
    <row r="399" spans="6:8" ht="15" customHeight="1">
      <c r="F399" s="2"/>
      <c r="G399" s="2"/>
      <c r="H399" s="3"/>
    </row>
    <row r="400" spans="6:8" ht="15" customHeight="1">
      <c r="F400" s="2"/>
      <c r="G400" s="2"/>
      <c r="H400" s="3"/>
    </row>
    <row r="401" spans="6:8" ht="15" customHeight="1">
      <c r="F401" s="2"/>
      <c r="G401" s="2"/>
      <c r="H401" s="3"/>
    </row>
    <row r="402" spans="6:8" ht="15" customHeight="1">
      <c r="F402" s="2"/>
      <c r="G402" s="2"/>
      <c r="H402" s="3"/>
    </row>
    <row r="403" spans="6:8" ht="15" customHeight="1">
      <c r="F403" s="2"/>
      <c r="G403" s="2"/>
      <c r="H403" s="3"/>
    </row>
    <row r="404" spans="6:8" ht="15" customHeight="1">
      <c r="F404" s="2"/>
      <c r="G404" s="2"/>
      <c r="H404" s="3"/>
    </row>
    <row r="405" spans="6:8" ht="15" customHeight="1">
      <c r="F405" s="2"/>
      <c r="G405" s="2"/>
      <c r="H405" s="3"/>
    </row>
    <row r="406" spans="6:8" ht="15" customHeight="1">
      <c r="F406" s="2"/>
      <c r="G406" s="2"/>
      <c r="H406" s="3"/>
    </row>
    <row r="407" spans="6:8" ht="15" customHeight="1">
      <c r="F407" s="2"/>
      <c r="G407" s="2"/>
      <c r="H407" s="3"/>
    </row>
    <row r="408" spans="6:8" ht="15" customHeight="1">
      <c r="F408" s="2"/>
      <c r="G408" s="2"/>
      <c r="H408" s="3"/>
    </row>
    <row r="409" ht="15" customHeight="1">
      <c r="H409" s="3"/>
    </row>
    <row r="410" ht="15" customHeight="1">
      <c r="H410" s="3"/>
    </row>
    <row r="411" ht="15" customHeight="1">
      <c r="H411" s="3"/>
    </row>
    <row r="412" ht="15" customHeight="1">
      <c r="H412" s="3"/>
    </row>
    <row r="413" ht="15" customHeight="1">
      <c r="H413" s="3"/>
    </row>
    <row r="414" ht="15" customHeight="1">
      <c r="H414" s="3"/>
    </row>
    <row r="415" ht="15" customHeight="1">
      <c r="H415" s="3"/>
    </row>
    <row r="416" ht="15" customHeight="1">
      <c r="H416" s="3"/>
    </row>
    <row r="417" ht="15" customHeight="1">
      <c r="H417" s="3"/>
    </row>
    <row r="418" ht="15" customHeight="1">
      <c r="H418" s="3"/>
    </row>
    <row r="419" ht="15.75">
      <c r="H419" s="3"/>
    </row>
    <row r="420" ht="15.75">
      <c r="H420" s="3"/>
    </row>
    <row r="421" ht="15.75">
      <c r="H421" s="3"/>
    </row>
    <row r="422" ht="15.75">
      <c r="H422" s="3"/>
    </row>
    <row r="423" ht="15.75">
      <c r="H423" s="3"/>
    </row>
    <row r="424" ht="15.75">
      <c r="H424" s="3"/>
    </row>
    <row r="425" ht="15.75">
      <c r="H425" s="3"/>
    </row>
    <row r="426" ht="15.75">
      <c r="H426" s="3"/>
    </row>
    <row r="427" ht="15.75">
      <c r="H427" s="3"/>
    </row>
    <row r="428" ht="15.75">
      <c r="H428" s="3"/>
    </row>
    <row r="429" ht="15.75">
      <c r="H429" s="3"/>
    </row>
    <row r="430" ht="15.75">
      <c r="H430" s="3"/>
    </row>
    <row r="431" ht="15.75">
      <c r="H431" s="3"/>
    </row>
    <row r="432" ht="15.75">
      <c r="H432" s="3"/>
    </row>
    <row r="433" ht="15.75">
      <c r="H433" s="3"/>
    </row>
    <row r="434" ht="15.75">
      <c r="H434" s="3"/>
    </row>
    <row r="435" ht="15.75">
      <c r="H435" s="3"/>
    </row>
    <row r="436" ht="15.75">
      <c r="H436" s="3"/>
    </row>
    <row r="437" ht="15.75">
      <c r="H437" s="3"/>
    </row>
    <row r="438" ht="15.75">
      <c r="H438" s="3"/>
    </row>
    <row r="439" ht="15.75">
      <c r="H439" s="3"/>
    </row>
    <row r="440" ht="15.75">
      <c r="H440" s="3"/>
    </row>
    <row r="441" ht="15.75">
      <c r="H441" s="3"/>
    </row>
    <row r="442" ht="15.75">
      <c r="H442" s="3"/>
    </row>
    <row r="443" ht="15.75">
      <c r="H443" s="3"/>
    </row>
    <row r="444" ht="15.75">
      <c r="H444" s="3"/>
    </row>
    <row r="445" ht="15.75">
      <c r="H445" s="3"/>
    </row>
    <row r="446" ht="15.75">
      <c r="H446" s="3"/>
    </row>
    <row r="447" ht="15.75">
      <c r="H447" s="3"/>
    </row>
    <row r="448" ht="15.75">
      <c r="H448" s="3"/>
    </row>
    <row r="449" ht="15.75">
      <c r="H449" s="3"/>
    </row>
    <row r="450" ht="15.75">
      <c r="H450" s="3"/>
    </row>
    <row r="451" ht="15.75">
      <c r="H451" s="3"/>
    </row>
    <row r="452" ht="15.75">
      <c r="H452" s="3"/>
    </row>
    <row r="453" ht="15.75">
      <c r="H453" s="3"/>
    </row>
    <row r="454" ht="15.75">
      <c r="H454" s="3"/>
    </row>
    <row r="455" ht="15.75">
      <c r="H455" s="3"/>
    </row>
    <row r="456" ht="15.75">
      <c r="H456" s="3"/>
    </row>
    <row r="457" ht="15.75">
      <c r="H457" s="3"/>
    </row>
    <row r="458" ht="15.75">
      <c r="H458" s="3"/>
    </row>
    <row r="459" ht="15.75">
      <c r="H459" s="3"/>
    </row>
    <row r="460" ht="15.75">
      <c r="H460" s="3"/>
    </row>
    <row r="461" ht="15.75">
      <c r="H461" s="3"/>
    </row>
    <row r="462" ht="15.75">
      <c r="H462" s="3"/>
    </row>
    <row r="463" ht="15.75">
      <c r="H463" s="3"/>
    </row>
    <row r="464" ht="15.75">
      <c r="H464" s="3"/>
    </row>
    <row r="465" ht="15.75">
      <c r="H465" s="3"/>
    </row>
    <row r="466" ht="15.75">
      <c r="H466" s="3"/>
    </row>
    <row r="467" ht="15.75">
      <c r="H467" s="3"/>
    </row>
    <row r="468" ht="15.75">
      <c r="H468" s="3"/>
    </row>
    <row r="469" ht="15.75">
      <c r="H469" s="3"/>
    </row>
    <row r="470" ht="15.75">
      <c r="H470" s="3"/>
    </row>
    <row r="471" ht="15.75">
      <c r="H471" s="3"/>
    </row>
    <row r="472" ht="15.75">
      <c r="H472" s="3"/>
    </row>
    <row r="473" ht="15.75">
      <c r="H473" s="3"/>
    </row>
    <row r="474" ht="15.75">
      <c r="H474" s="3"/>
    </row>
    <row r="475" ht="15.75">
      <c r="H475" s="3"/>
    </row>
    <row r="476" ht="15.75">
      <c r="H476" s="3"/>
    </row>
    <row r="477" ht="15.75">
      <c r="H477" s="3"/>
    </row>
    <row r="478" ht="15.75">
      <c r="H478" s="3"/>
    </row>
    <row r="479" ht="15.75">
      <c r="H479" s="3"/>
    </row>
    <row r="480" ht="15.75">
      <c r="H480" s="3"/>
    </row>
    <row r="481" ht="15.75">
      <c r="H481" s="3"/>
    </row>
    <row r="482" ht="15.75">
      <c r="H482" s="3"/>
    </row>
    <row r="483" ht="15.75">
      <c r="H483" s="3"/>
    </row>
    <row r="484" ht="15.75">
      <c r="H484" s="3"/>
    </row>
    <row r="485" ht="15.75">
      <c r="H485" s="3"/>
    </row>
    <row r="486" ht="15.75">
      <c r="H486" s="3"/>
    </row>
    <row r="487" ht="15.75">
      <c r="H487" s="3"/>
    </row>
    <row r="488" ht="15.75">
      <c r="H488" s="3"/>
    </row>
    <row r="489" ht="15.75">
      <c r="H489" s="3"/>
    </row>
    <row r="490" ht="15.75">
      <c r="H490" s="3"/>
    </row>
    <row r="491" ht="15.75">
      <c r="H491" s="3"/>
    </row>
    <row r="492" ht="15.75">
      <c r="H492" s="3"/>
    </row>
    <row r="493" ht="15.75">
      <c r="H493" s="3"/>
    </row>
    <row r="494" ht="15.75">
      <c r="H494" s="3"/>
    </row>
    <row r="495" ht="15.75">
      <c r="H495" s="3"/>
    </row>
    <row r="496" ht="15.75">
      <c r="H496" s="3"/>
    </row>
    <row r="497" ht="15.75">
      <c r="H497" s="3"/>
    </row>
    <row r="498" ht="15.75">
      <c r="H498" s="3"/>
    </row>
    <row r="499" ht="15.75">
      <c r="H499" s="3"/>
    </row>
    <row r="500" ht="15.75">
      <c r="H500" s="3"/>
    </row>
    <row r="501" ht="15.75">
      <c r="H501" s="3"/>
    </row>
    <row r="502" ht="15.75">
      <c r="H502" s="3"/>
    </row>
    <row r="503" ht="15.75">
      <c r="H503" s="3"/>
    </row>
  </sheetData>
  <sheetProtection/>
  <mergeCells count="231">
    <mergeCell ref="F1:H1"/>
    <mergeCell ref="L279:M279"/>
    <mergeCell ref="B184:B188"/>
    <mergeCell ref="H232:H236"/>
    <mergeCell ref="H241:H245"/>
    <mergeCell ref="B265:B269"/>
    <mergeCell ref="H265:H269"/>
    <mergeCell ref="H222:H226"/>
    <mergeCell ref="B227:B231"/>
    <mergeCell ref="H256:H260"/>
    <mergeCell ref="G262:G263"/>
    <mergeCell ref="H262:H263"/>
    <mergeCell ref="C262:C263"/>
    <mergeCell ref="H193:H197"/>
    <mergeCell ref="C198:C202"/>
    <mergeCell ref="B203:B207"/>
    <mergeCell ref="C214:C215"/>
    <mergeCell ref="D214:F214"/>
    <mergeCell ref="H214:H215"/>
    <mergeCell ref="C238:C239"/>
    <mergeCell ref="H184:H188"/>
    <mergeCell ref="J184:K188"/>
    <mergeCell ref="H238:H239"/>
    <mergeCell ref="H227:H231"/>
    <mergeCell ref="G315:G316"/>
    <mergeCell ref="C315:C316"/>
    <mergeCell ref="G190:G191"/>
    <mergeCell ref="C286:C287"/>
    <mergeCell ref="D286:F286"/>
    <mergeCell ref="D190:F190"/>
    <mergeCell ref="B339:B343"/>
    <mergeCell ref="B345:B349"/>
    <mergeCell ref="B270:B274"/>
    <mergeCell ref="B318:B322"/>
    <mergeCell ref="B328:B332"/>
    <mergeCell ref="B289:B293"/>
    <mergeCell ref="B323:B327"/>
    <mergeCell ref="B262:B263"/>
    <mergeCell ref="B286:B287"/>
    <mergeCell ref="B280:B284"/>
    <mergeCell ref="D238:F238"/>
    <mergeCell ref="G238:G239"/>
    <mergeCell ref="G214:G215"/>
    <mergeCell ref="B190:B191"/>
    <mergeCell ref="C190:C191"/>
    <mergeCell ref="B198:B202"/>
    <mergeCell ref="C208:C212"/>
    <mergeCell ref="B11:B15"/>
    <mergeCell ref="B16:B20"/>
    <mergeCell ref="C49:C53"/>
    <mergeCell ref="B145:B149"/>
    <mergeCell ref="B102:B106"/>
    <mergeCell ref="B73:B77"/>
    <mergeCell ref="B78:B82"/>
    <mergeCell ref="B83:B87"/>
    <mergeCell ref="B121:B125"/>
    <mergeCell ref="B131:B135"/>
    <mergeCell ref="B64:B68"/>
    <mergeCell ref="C145:C149"/>
    <mergeCell ref="B107:B111"/>
    <mergeCell ref="B97:B101"/>
    <mergeCell ref="C142:C143"/>
    <mergeCell ref="B126:B130"/>
    <mergeCell ref="B118:B119"/>
    <mergeCell ref="B112:B116"/>
    <mergeCell ref="B136:B140"/>
    <mergeCell ref="H328:H332"/>
    <mergeCell ref="B246:B250"/>
    <mergeCell ref="B275:B279"/>
    <mergeCell ref="C246:C250"/>
    <mergeCell ref="C275:C279"/>
    <mergeCell ref="C328:C332"/>
    <mergeCell ref="H246:H250"/>
    <mergeCell ref="H275:H279"/>
    <mergeCell ref="H251:H255"/>
    <mergeCell ref="B256:B260"/>
    <mergeCell ref="H280:H284"/>
    <mergeCell ref="H323:H327"/>
    <mergeCell ref="D262:F262"/>
    <mergeCell ref="H304:H308"/>
    <mergeCell ref="H315:H316"/>
    <mergeCell ref="G286:G287"/>
    <mergeCell ref="H318:H322"/>
    <mergeCell ref="D315:F315"/>
    <mergeCell ref="H299:H303"/>
    <mergeCell ref="H289:H293"/>
    <mergeCell ref="H294:H298"/>
    <mergeCell ref="H309:H313"/>
    <mergeCell ref="H286:H287"/>
    <mergeCell ref="B315:B316"/>
    <mergeCell ref="A2:H2"/>
    <mergeCell ref="H6:H10"/>
    <mergeCell ref="A3:A4"/>
    <mergeCell ref="B3:B4"/>
    <mergeCell ref="C3:C4"/>
    <mergeCell ref="D3:F3"/>
    <mergeCell ref="B6:B10"/>
    <mergeCell ref="G3:G4"/>
    <mergeCell ref="A6:A10"/>
    <mergeCell ref="H3:H4"/>
    <mergeCell ref="C6:C10"/>
    <mergeCell ref="A328:A332"/>
    <mergeCell ref="B208:B212"/>
    <mergeCell ref="B294:B298"/>
    <mergeCell ref="B299:B303"/>
    <mergeCell ref="B304:B308"/>
    <mergeCell ref="B309:B313"/>
    <mergeCell ref="B241:B245"/>
    <mergeCell ref="B217:B221"/>
    <mergeCell ref="B232:B236"/>
    <mergeCell ref="B251:B255"/>
    <mergeCell ref="B238:B239"/>
    <mergeCell ref="B222:B226"/>
    <mergeCell ref="A315:A316"/>
    <mergeCell ref="A286:A287"/>
    <mergeCell ref="A275:A279"/>
    <mergeCell ref="A246:A250"/>
    <mergeCell ref="A208:A212"/>
    <mergeCell ref="B214:B215"/>
    <mergeCell ref="A203:A207"/>
    <mergeCell ref="A232:A236"/>
    <mergeCell ref="A241:A245"/>
    <mergeCell ref="A214:A215"/>
    <mergeCell ref="A238:A239"/>
    <mergeCell ref="A262:A263"/>
    <mergeCell ref="A22:A23"/>
    <mergeCell ref="B22:B23"/>
    <mergeCell ref="C22:C23"/>
    <mergeCell ref="A59:A63"/>
    <mergeCell ref="B25:B29"/>
    <mergeCell ref="B46:B47"/>
    <mergeCell ref="B49:B53"/>
    <mergeCell ref="B30:B34"/>
    <mergeCell ref="B35:B39"/>
    <mergeCell ref="B40:B44"/>
    <mergeCell ref="B54:B58"/>
    <mergeCell ref="A70:A71"/>
    <mergeCell ref="B70:B71"/>
    <mergeCell ref="B59:B63"/>
    <mergeCell ref="A89:A90"/>
    <mergeCell ref="B92:B96"/>
    <mergeCell ref="B89:B90"/>
    <mergeCell ref="C70:C71"/>
    <mergeCell ref="H22:H23"/>
    <mergeCell ref="G46:G47"/>
    <mergeCell ref="D46:F46"/>
    <mergeCell ref="A25:A29"/>
    <mergeCell ref="A198:A202"/>
    <mergeCell ref="A92:A96"/>
    <mergeCell ref="A145:A149"/>
    <mergeCell ref="A193:A197"/>
    <mergeCell ref="A142:A143"/>
    <mergeCell ref="A166:A167"/>
    <mergeCell ref="A190:A191"/>
    <mergeCell ref="A118:A119"/>
    <mergeCell ref="A49:A53"/>
    <mergeCell ref="H30:H34"/>
    <mergeCell ref="H35:H39"/>
    <mergeCell ref="G22:G23"/>
    <mergeCell ref="A46:A47"/>
    <mergeCell ref="D22:F22"/>
    <mergeCell ref="C25:C29"/>
    <mergeCell ref="C46:C47"/>
    <mergeCell ref="B150:B154"/>
    <mergeCell ref="A54:A58"/>
    <mergeCell ref="C54:C58"/>
    <mergeCell ref="C59:C63"/>
    <mergeCell ref="G70:G71"/>
    <mergeCell ref="H70:H71"/>
    <mergeCell ref="C89:C90"/>
    <mergeCell ref="D89:F89"/>
    <mergeCell ref="G89:G90"/>
    <mergeCell ref="D118:F118"/>
    <mergeCell ref="D166:F166"/>
    <mergeCell ref="G166:G167"/>
    <mergeCell ref="D70:F70"/>
    <mergeCell ref="G118:G119"/>
    <mergeCell ref="D142:F142"/>
    <mergeCell ref="G142:G143"/>
    <mergeCell ref="C92:C96"/>
    <mergeCell ref="C118:C119"/>
    <mergeCell ref="B179:B183"/>
    <mergeCell ref="B193:B197"/>
    <mergeCell ref="B155:B159"/>
    <mergeCell ref="B160:B164"/>
    <mergeCell ref="B169:B173"/>
    <mergeCell ref="B142:B143"/>
    <mergeCell ref="B166:B167"/>
    <mergeCell ref="C203:C207"/>
    <mergeCell ref="C193:C197"/>
    <mergeCell ref="C166:C167"/>
    <mergeCell ref="B174:B178"/>
    <mergeCell ref="H25:H29"/>
    <mergeCell ref="H270:H274"/>
    <mergeCell ref="H217:H221"/>
    <mergeCell ref="H208:H212"/>
    <mergeCell ref="H203:H207"/>
    <mergeCell ref="H102:H106"/>
    <mergeCell ref="H118:H119"/>
    <mergeCell ref="H89:H90"/>
    <mergeCell ref="H59:H63"/>
    <mergeCell ref="H49:H53"/>
    <mergeCell ref="H54:H58"/>
    <mergeCell ref="H64:H68"/>
    <mergeCell ref="H169:H173"/>
    <mergeCell ref="H174:H178"/>
    <mergeCell ref="H179:H183"/>
    <mergeCell ref="I25:I29"/>
    <mergeCell ref="H46:H47"/>
    <mergeCell ref="H40:H44"/>
    <mergeCell ref="H150:H154"/>
    <mergeCell ref="H155:H159"/>
    <mergeCell ref="H160:H164"/>
    <mergeCell ref="H166:H167"/>
    <mergeCell ref="H198:H202"/>
    <mergeCell ref="H11:H15"/>
    <mergeCell ref="H107:H111"/>
    <mergeCell ref="H112:H116"/>
    <mergeCell ref="H78:H82"/>
    <mergeCell ref="H73:H77"/>
    <mergeCell ref="H145:H149"/>
    <mergeCell ref="H142:H143"/>
    <mergeCell ref="H126:H130"/>
    <mergeCell ref="H131:H135"/>
    <mergeCell ref="H121:H125"/>
    <mergeCell ref="H83:H87"/>
    <mergeCell ref="H92:H96"/>
    <mergeCell ref="H136:H140"/>
    <mergeCell ref="H97:H101"/>
    <mergeCell ref="H190:H191"/>
    <mergeCell ref="H16:H20"/>
  </mergeCells>
  <printOptions/>
  <pageMargins left="0" right="0" top="0.6" bottom="0.5905511811023623" header="0.46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75390625" style="251" customWidth="1"/>
    <col min="2" max="2" width="75.375" style="211" customWidth="1"/>
    <col min="3" max="3" width="8.125" style="211" customWidth="1"/>
    <col min="4" max="4" width="8.25390625" style="211" customWidth="1"/>
    <col min="5" max="5" width="11.75390625" style="251" customWidth="1"/>
    <col min="6" max="6" width="38.00390625" style="211" customWidth="1"/>
    <col min="7" max="16384" width="9.125" style="211" customWidth="1"/>
  </cols>
  <sheetData>
    <row r="1" spans="1:6" ht="15.75">
      <c r="A1" s="210" t="s">
        <v>155</v>
      </c>
      <c r="B1" s="210"/>
      <c r="C1" s="210"/>
      <c r="D1" s="210"/>
      <c r="E1" s="210"/>
      <c r="F1" s="210"/>
    </row>
    <row r="2" spans="1:6" s="213" customFormat="1" ht="15.75" customHeight="1">
      <c r="A2" s="212" t="s">
        <v>156</v>
      </c>
      <c r="B2" s="212"/>
      <c r="C2" s="212"/>
      <c r="D2" s="212"/>
      <c r="E2" s="212"/>
      <c r="F2" s="212"/>
    </row>
    <row r="3" spans="1:6" s="213" customFormat="1" ht="15.75">
      <c r="A3" s="214" t="s">
        <v>157</v>
      </c>
      <c r="B3" s="215" t="s">
        <v>158</v>
      </c>
      <c r="C3" s="216" t="s">
        <v>159</v>
      </c>
      <c r="D3" s="216" t="s">
        <v>160</v>
      </c>
      <c r="E3" s="217" t="s">
        <v>161</v>
      </c>
      <c r="F3" s="218"/>
    </row>
    <row r="4" spans="1:6" s="213" customFormat="1" ht="15.75">
      <c r="A4" s="219"/>
      <c r="B4" s="215"/>
      <c r="C4" s="220"/>
      <c r="D4" s="220"/>
      <c r="E4" s="221"/>
      <c r="F4" s="222"/>
    </row>
    <row r="5" spans="1:6" s="213" customFormat="1" ht="15.75">
      <c r="A5" s="223"/>
      <c r="B5" s="224" t="s">
        <v>162</v>
      </c>
      <c r="C5" s="225"/>
      <c r="D5" s="225"/>
      <c r="E5" s="226"/>
      <c r="F5" s="227" t="s">
        <v>163</v>
      </c>
    </row>
    <row r="6" spans="1:6" ht="31.5" customHeight="1">
      <c r="A6" s="228" t="s">
        <v>1</v>
      </c>
      <c r="B6" s="229" t="s">
        <v>164</v>
      </c>
      <c r="C6" s="230">
        <v>1</v>
      </c>
      <c r="D6" s="230">
        <v>1.11</v>
      </c>
      <c r="E6" s="231" t="s">
        <v>5</v>
      </c>
      <c r="F6" s="232" t="s">
        <v>165</v>
      </c>
    </row>
    <row r="7" spans="1:6" ht="30.75" customHeight="1">
      <c r="A7" s="228" t="s">
        <v>2</v>
      </c>
      <c r="B7" s="233" t="s">
        <v>166</v>
      </c>
      <c r="C7" s="230">
        <v>0.98</v>
      </c>
      <c r="D7" s="230">
        <v>1</v>
      </c>
      <c r="E7" s="231" t="s">
        <v>5</v>
      </c>
      <c r="F7" s="234"/>
    </row>
    <row r="8" spans="1:6" ht="21.75" customHeight="1">
      <c r="A8" s="228" t="s">
        <v>3</v>
      </c>
      <c r="B8" s="235" t="s">
        <v>167</v>
      </c>
      <c r="C8" s="236">
        <v>1</v>
      </c>
      <c r="D8" s="236">
        <v>1</v>
      </c>
      <c r="E8" s="237" t="s">
        <v>5</v>
      </c>
      <c r="F8" s="234"/>
    </row>
    <row r="9" spans="1:6" ht="21.75" customHeight="1">
      <c r="A9" s="228" t="s">
        <v>4</v>
      </c>
      <c r="B9" s="235" t="s">
        <v>168</v>
      </c>
      <c r="C9" s="236">
        <v>0.97</v>
      </c>
      <c r="D9" s="236">
        <v>1</v>
      </c>
      <c r="E9" s="237" t="s">
        <v>5</v>
      </c>
      <c r="F9" s="234"/>
    </row>
    <row r="10" spans="1:6" ht="22.5" customHeight="1">
      <c r="A10" s="228" t="s">
        <v>5</v>
      </c>
      <c r="B10" s="235" t="s">
        <v>169</v>
      </c>
      <c r="C10" s="236">
        <v>0.98</v>
      </c>
      <c r="D10" s="236">
        <v>0.97</v>
      </c>
      <c r="E10" s="237" t="s">
        <v>5</v>
      </c>
      <c r="F10" s="234"/>
    </row>
    <row r="11" spans="1:6" ht="21" customHeight="1">
      <c r="A11" s="228" t="s">
        <v>6</v>
      </c>
      <c r="B11" s="235" t="s">
        <v>170</v>
      </c>
      <c r="C11" s="236">
        <v>0.99</v>
      </c>
      <c r="D11" s="236">
        <v>1.01</v>
      </c>
      <c r="E11" s="237" t="s">
        <v>5</v>
      </c>
      <c r="F11" s="234"/>
    </row>
    <row r="12" spans="1:6" ht="29.25" customHeight="1">
      <c r="A12" s="228" t="s">
        <v>7</v>
      </c>
      <c r="B12" s="235" t="s">
        <v>171</v>
      </c>
      <c r="C12" s="236">
        <v>0.99</v>
      </c>
      <c r="D12" s="236">
        <v>1.01</v>
      </c>
      <c r="E12" s="237" t="s">
        <v>5</v>
      </c>
      <c r="F12" s="234"/>
    </row>
    <row r="13" spans="1:6" ht="29.25" customHeight="1">
      <c r="A13" s="228" t="s">
        <v>8</v>
      </c>
      <c r="B13" s="235" t="s">
        <v>172</v>
      </c>
      <c r="C13" s="236">
        <v>1</v>
      </c>
      <c r="D13" s="236">
        <v>1</v>
      </c>
      <c r="E13" s="237" t="s">
        <v>5</v>
      </c>
      <c r="F13" s="238"/>
    </row>
    <row r="14" spans="1:6" ht="18" customHeight="1">
      <c r="A14" s="239"/>
      <c r="B14" s="240" t="s">
        <v>173</v>
      </c>
      <c r="C14" s="241"/>
      <c r="D14" s="241"/>
      <c r="E14" s="242"/>
      <c r="F14" s="243" t="s">
        <v>174</v>
      </c>
    </row>
    <row r="15" spans="1:6" ht="19.5" customHeight="1">
      <c r="A15" s="244" t="s">
        <v>1</v>
      </c>
      <c r="B15" s="245" t="s">
        <v>175</v>
      </c>
      <c r="C15" s="246">
        <v>0.89</v>
      </c>
      <c r="D15" s="246">
        <v>1</v>
      </c>
      <c r="E15" s="231" t="s">
        <v>4</v>
      </c>
      <c r="F15" s="247" t="s">
        <v>176</v>
      </c>
    </row>
    <row r="16" spans="1:6" ht="31.5">
      <c r="A16" s="244" t="s">
        <v>2</v>
      </c>
      <c r="B16" s="245" t="s">
        <v>177</v>
      </c>
      <c r="C16" s="246">
        <v>0.985</v>
      </c>
      <c r="D16" s="246">
        <v>1.11</v>
      </c>
      <c r="E16" s="231" t="s">
        <v>4</v>
      </c>
      <c r="F16" s="248"/>
    </row>
    <row r="17" spans="1:6" ht="31.5" customHeight="1">
      <c r="A17" s="244" t="s">
        <v>3</v>
      </c>
      <c r="B17" s="235" t="s">
        <v>178</v>
      </c>
      <c r="C17" s="236">
        <v>0.91</v>
      </c>
      <c r="D17" s="236">
        <v>1</v>
      </c>
      <c r="E17" s="237" t="s">
        <v>4</v>
      </c>
      <c r="F17" s="248"/>
    </row>
    <row r="18" spans="1:6" ht="30.75" customHeight="1">
      <c r="A18" s="244" t="s">
        <v>4</v>
      </c>
      <c r="B18" s="235" t="s">
        <v>179</v>
      </c>
      <c r="C18" s="236">
        <v>1</v>
      </c>
      <c r="D18" s="236">
        <v>1.74</v>
      </c>
      <c r="E18" s="237" t="s">
        <v>4</v>
      </c>
      <c r="F18" s="248"/>
    </row>
    <row r="19" spans="1:6" ht="21.75" customHeight="1">
      <c r="A19" s="239"/>
      <c r="B19" s="240" t="s">
        <v>180</v>
      </c>
      <c r="C19" s="249"/>
      <c r="D19" s="249"/>
      <c r="E19" s="242"/>
      <c r="F19" s="243" t="s">
        <v>181</v>
      </c>
    </row>
    <row r="20" spans="1:6" ht="63.75" customHeight="1">
      <c r="A20" s="228" t="s">
        <v>1</v>
      </c>
      <c r="B20" s="229" t="s">
        <v>182</v>
      </c>
      <c r="C20" s="230">
        <v>0.96</v>
      </c>
      <c r="D20" s="230">
        <v>0.91</v>
      </c>
      <c r="E20" s="231" t="s">
        <v>3</v>
      </c>
      <c r="F20" s="250" t="s">
        <v>183</v>
      </c>
    </row>
    <row r="21" ht="12.75" customHeight="1">
      <c r="F21" s="252"/>
    </row>
    <row r="22" ht="12.75" customHeight="1">
      <c r="F22" s="252"/>
    </row>
  </sheetData>
  <sheetProtection/>
  <mergeCells count="10">
    <mergeCell ref="F6:F12"/>
    <mergeCell ref="F15:F18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22" bottom="0.16" header="0.3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2016-03-16T12:08:27Z</cp:lastPrinted>
  <dcterms:created xsi:type="dcterms:W3CDTF">2009-02-17T08:54:58Z</dcterms:created>
  <dcterms:modified xsi:type="dcterms:W3CDTF">2016-03-28T13:46:29Z</dcterms:modified>
  <cp:category/>
  <cp:version/>
  <cp:contentType/>
  <cp:contentStatus/>
</cp:coreProperties>
</file>