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3"/>
  </bookViews>
  <sheets>
    <sheet name="4(1)" sheetId="1" r:id="rId1"/>
    <sheet name="5(1)" sheetId="2" r:id="rId2"/>
    <sheet name="3(2)" sheetId="3" r:id="rId3"/>
    <sheet name="4(2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<sst xmlns="http://schemas.openxmlformats.org/spreadsheetml/2006/main" count="115" uniqueCount="61">
  <si>
    <t xml:space="preserve"> таблица № 4 (2)</t>
  </si>
  <si>
    <t>Обоснование ресурсного обеспечения  Подпрограммы 2 «Эффективное управление муниципальным долгом» на 2014 – 2020 годы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</si>
  <si>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</si>
  <si>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</si>
  <si>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</si>
  <si>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2: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</si>
  <si>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</si>
  <si>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</si>
  <si>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</si>
  <si>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</si>
  <si>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</si>
  <si>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таблица № 3 (2)</t>
  </si>
  <si>
    <t>Перечень основных мероприятий  Подпрограммы 2 «Эффективное управление муниципальным долгом» на 2014 – 2020 годы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</si>
  <si>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</si>
  <si>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</si>
  <si>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</si>
  <si>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</si>
  <si>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</si>
  <si>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</si>
  <si>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</si>
  <si>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</si>
  <si>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</si>
  <si>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</si>
  <si>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</t>
  </si>
  <si>
    <t>1.</t>
  </si>
  <si>
    <t>Задача 1. Поддержание объема муниципального долга на экономически безопасном уровне</t>
  </si>
  <si>
    <t>1.1.</t>
  </si>
  <si>
    <t>Управление муниципальным долгом</t>
  </si>
  <si>
    <t>2014-2020</t>
  </si>
  <si>
    <t>Всего: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</si>
  <si>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</si>
  <si>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УФ</t>
  </si>
  <si>
    <t>в т.ч.:</t>
  </si>
  <si>
    <t>МБ</t>
  </si>
  <si>
    <t>Итого по задаче 1:</t>
  </si>
  <si>
    <t>2.</t>
  </si>
  <si>
    <t>Задача 2.  Своевременное и полное погашение долговых обязательств и их обслуживание</t>
  </si>
  <si>
    <t>2.1.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</si>
  <si>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</si>
  <si>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</si>
  <si>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Итого по задаче 2:</t>
  </si>
  <si>
    <t xml:space="preserve">Всего по Подпрограмме </t>
  </si>
  <si>
    <t>х</t>
  </si>
  <si>
    <t>таблица № 5 (1)</t>
  </si>
  <si>
    <t>Обоснование ресурсного обеспечения Подпрограммы 1 «Совершенствование финансовой и бюджетной политики» на 2014 - 2020 годы</t>
  </si>
  <si>
    <t>Всего по Подпрограмме 1:</t>
  </si>
  <si>
    <t>таблица № 4 (1)</t>
  </si>
  <si>
    <t>Перечень основных мероприятий Подпрограммы 1 «Совершенствование финансовой и бюджетной политики»  на 2014 - 2020 годы</t>
  </si>
  <si>
    <t>Объемы финансирования,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</si>
  <si>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</si>
  <si>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Цель 2. Повышение качества бюджетного процесса в ЗАТО Александровск.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</si>
  <si>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</si>
  <si>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</si>
  <si>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</si>
  <si>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</si>
  <si>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Приложение № 1 к постановлению администрации ЗАТО Александровск</t>
  </si>
  <si>
    <t>Приложение № 2 к постановлению администрации ЗАТО Александровск</t>
  </si>
  <si>
    <t>Приложение № 3 к постановлению администрации ЗАТО Александровск</t>
  </si>
  <si>
    <t>Приложение № 4 к постановлению администрации ЗАТО Александровск</t>
  </si>
  <si>
    <t>от « 28 » ноября 2016 г. № 2275</t>
  </si>
  <si>
    <t>от « 28 » ноября 2016 г.  № 2275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</si>
</sst>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 wrapText="1"/>
      <protection/>
    </xf>
    <xf numFmtId="0" fontId="2" fillId="0" borderId="24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" fontId="2" fillId="0" borderId="14" xfId="0" applyNumberFormat="1" applyFont="1" applyBorder="1" applyAlignment="1">
      <alignment horizontal="center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2702_6467476852\&#1041;&#1102;&#1076;&#1078;&#1077;&#1090;%202016\&#1055;&#1088;&#1086;&#1075;&#1088;&#1072;&#1084;&#1084;&#1099;\&#1053;&#1072;&#1096;&#1072;%20&#1087;&#1088;&#1086;&#1075;&#1088;&#1072;&#1084;&#1084;&#1072;_&#1072;&#1082;&#1090;.&#1074;&#1077;&#1088;&#1089;&#1080;&#1103;\&#1080;&#1079;&#1084;&#1077;&#1085;&#1077;&#1085;&#1080;&#1103;%20&#1087;&#1086;%20&#1056;&#1057;&#1044;%20&#8470;77\&#1055;&#1088;&#1080;&#1083;&#1086;&#1078;&#1077;&#1085;&#1080;&#1103;%20&#1082;%20&#1055;&#1088;&#1086;&#1075;&#1088;&#1072;&#1084;&#1084;&#1077;_&#1040;&#1056;_2014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(1)"/>
      <sheetName val="4(1)"/>
      <sheetName val="5(1)"/>
      <sheetName val="2(2)"/>
      <sheetName val="3(2)"/>
      <sheetName val="4(2)"/>
      <sheetName val="Свод_проверка"/>
    </sheetNames>
    <sheetDataSet>
      <sheetData sheetId="1">
        <row r="24">
          <cell r="F24">
            <v>10151679</v>
          </cell>
          <cell r="G24">
            <v>11334245.19</v>
          </cell>
          <cell r="H24">
            <v>10801758</v>
          </cell>
          <cell r="I24">
            <v>10743162</v>
          </cell>
          <cell r="J24">
            <v>10768407</v>
          </cell>
          <cell r="K24">
            <v>10768407</v>
          </cell>
          <cell r="L24">
            <v>10768407</v>
          </cell>
        </row>
      </sheetData>
      <sheetData sheetId="4">
        <row r="27">
          <cell r="F27">
            <v>2181603.07</v>
          </cell>
          <cell r="G27">
            <v>11154136.29</v>
          </cell>
          <cell r="H27">
            <v>11037999.97</v>
          </cell>
          <cell r="I27">
            <v>11801646.99</v>
          </cell>
          <cell r="J27">
            <v>13571557.12</v>
          </cell>
          <cell r="K27">
            <v>13561760.68</v>
          </cell>
          <cell r="L27">
            <v>13561760.68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2"/>
  <sheetViews>
    <sheetView zoomScalePageLayoutView="0" workbookViewId="0" topLeftCell="G1">
      <selection activeCell="Q2" sqref="Q2:U2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6" width="14.421875" style="1" customWidth="1"/>
    <col min="7" max="7" width="16.00390625" style="24" customWidth="1"/>
    <col min="8" max="8" width="14.28125" style="24" customWidth="1"/>
    <col min="9" max="9" width="13.140625" style="24" customWidth="1"/>
    <col min="10" max="10" width="15.421875" style="1" customWidth="1"/>
    <col min="11" max="11" width="12.7109375" style="1" customWidth="1"/>
    <col min="12" max="12" width="14.140625" style="1" customWidth="1"/>
    <col min="13" max="13" width="27.8515625" style="1" customWidth="1"/>
    <col min="14" max="20" width="5.57421875" style="1" bestFit="1" customWidth="1"/>
    <col min="21" max="21" width="20.421875" style="1" customWidth="1"/>
    <col min="22" max="16384" width="9.140625" style="1" customWidth="1"/>
  </cols>
  <sheetData>
    <row r="1" spans="13:21" ht="33" customHeight="1">
      <c r="M1" s="36"/>
      <c r="N1" s="36"/>
      <c r="O1" s="36"/>
      <c r="P1" s="36"/>
      <c r="Q1" s="72" t="s">
        <v>55</v>
      </c>
      <c r="R1" s="72"/>
      <c r="S1" s="72"/>
      <c r="T1" s="72"/>
      <c r="U1" s="72"/>
    </row>
    <row r="2" spans="17:21" ht="15.75">
      <c r="Q2" s="73" t="s">
        <v>60</v>
      </c>
      <c r="R2" s="73"/>
      <c r="S2" s="73"/>
      <c r="T2" s="73"/>
      <c r="U2" s="73"/>
    </row>
    <row r="4" ht="15.75">
      <c r="U4" s="2" t="s">
        <v>46</v>
      </c>
    </row>
    <row r="5" spans="1:21" ht="15.75">
      <c r="A5" s="74" t="s">
        <v>47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8" spans="1:21" ht="35.25" customHeight="1">
      <c r="A8" s="76" t="s">
        <v>13</v>
      </c>
      <c r="B8" s="76" t="s">
        <v>14</v>
      </c>
      <c r="C8" s="76" t="s">
        <v>15</v>
      </c>
      <c r="D8" s="76" t="s">
        <v>16</v>
      </c>
      <c r="E8" s="61" t="s">
        <v>48</v>
      </c>
      <c r="F8" s="62"/>
      <c r="G8" s="62"/>
      <c r="H8" s="62"/>
      <c r="I8" s="62"/>
      <c r="J8" s="62"/>
      <c r="K8" s="62"/>
      <c r="L8" s="63"/>
      <c r="M8" s="77" t="s">
        <v>18</v>
      </c>
      <c r="N8" s="78"/>
      <c r="O8" s="78"/>
      <c r="P8" s="78"/>
      <c r="Q8" s="78"/>
      <c r="R8" s="78"/>
      <c r="S8" s="78"/>
      <c r="T8" s="79"/>
      <c r="U8" s="76" t="s">
        <v>19</v>
      </c>
    </row>
    <row r="9" spans="1:21" ht="15.75">
      <c r="A9" s="76"/>
      <c r="B9" s="76"/>
      <c r="C9" s="76"/>
      <c r="D9" s="76"/>
      <c r="E9" s="61" t="s">
        <v>20</v>
      </c>
      <c r="F9" s="62"/>
      <c r="G9" s="62"/>
      <c r="H9" s="62"/>
      <c r="I9" s="62"/>
      <c r="J9" s="62"/>
      <c r="K9" s="62"/>
      <c r="L9" s="63"/>
      <c r="M9" s="80"/>
      <c r="N9" s="81"/>
      <c r="O9" s="81"/>
      <c r="P9" s="81"/>
      <c r="Q9" s="81"/>
      <c r="R9" s="81"/>
      <c r="S9" s="81"/>
      <c r="T9" s="82"/>
      <c r="U9" s="76"/>
    </row>
    <row r="10" spans="1:21" ht="60.75" customHeight="1">
      <c r="A10" s="76"/>
      <c r="B10" s="76"/>
      <c r="C10" s="76"/>
      <c r="D10" s="76"/>
      <c r="E10" s="4" t="s">
        <v>21</v>
      </c>
      <c r="F10" s="4">
        <v>2014</v>
      </c>
      <c r="G10" s="25">
        <v>2015</v>
      </c>
      <c r="H10" s="25">
        <v>2016</v>
      </c>
      <c r="I10" s="25">
        <v>2017</v>
      </c>
      <c r="J10" s="4">
        <v>2018</v>
      </c>
      <c r="K10" s="4">
        <v>2019</v>
      </c>
      <c r="L10" s="4">
        <v>2020</v>
      </c>
      <c r="M10" s="4" t="s">
        <v>22</v>
      </c>
      <c r="N10" s="4">
        <v>2014</v>
      </c>
      <c r="O10" s="4">
        <v>2015</v>
      </c>
      <c r="P10" s="4">
        <v>2016</v>
      </c>
      <c r="Q10" s="4">
        <v>2017</v>
      </c>
      <c r="R10" s="4">
        <v>2018</v>
      </c>
      <c r="S10" s="4">
        <v>2019</v>
      </c>
      <c r="T10" s="4">
        <v>2020</v>
      </c>
      <c r="U10" s="76"/>
    </row>
    <row r="11" spans="1:21" ht="15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26">
        <v>7</v>
      </c>
      <c r="H11" s="26">
        <v>8</v>
      </c>
      <c r="I11" s="26">
        <v>9</v>
      </c>
      <c r="J11" s="15">
        <v>10</v>
      </c>
      <c r="K11" s="15">
        <v>11</v>
      </c>
      <c r="L11" s="15">
        <v>12</v>
      </c>
      <c r="M11" s="15">
        <f>L11+1</f>
        <v>13</v>
      </c>
      <c r="N11" s="15">
        <f aca="true" t="shared" si="0" ref="N11:U11">M11+1</f>
        <v>14</v>
      </c>
      <c r="O11" s="15">
        <f t="shared" si="0"/>
        <v>15</v>
      </c>
      <c r="P11" s="15">
        <f t="shared" si="0"/>
        <v>16</v>
      </c>
      <c r="Q11" s="15">
        <f t="shared" si="0"/>
        <v>17</v>
      </c>
      <c r="R11" s="15">
        <f t="shared" si="0"/>
        <v>18</v>
      </c>
      <c r="S11" s="15">
        <f t="shared" si="0"/>
        <v>19</v>
      </c>
      <c r="T11" s="15">
        <f t="shared" si="0"/>
        <v>20</v>
      </c>
      <c r="U11" s="15">
        <f t="shared" si="0"/>
        <v>21</v>
      </c>
    </row>
    <row r="12" spans="1:21" ht="15.75" customHeight="1">
      <c r="A12" s="64" t="s">
        <v>49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</row>
    <row r="13" spans="1:21" ht="15.75" customHeight="1">
      <c r="A13" s="64" t="s">
        <v>50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</row>
    <row r="14" spans="1:21" ht="21.75" customHeight="1">
      <c r="A14" s="4" t="s">
        <v>24</v>
      </c>
      <c r="B14" s="67" t="s">
        <v>51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74.25" customHeight="1">
      <c r="A15" s="69" t="s">
        <v>26</v>
      </c>
      <c r="B15" s="69" t="s">
        <v>52</v>
      </c>
      <c r="C15" s="69" t="s">
        <v>28</v>
      </c>
      <c r="D15" s="69" t="s">
        <v>29</v>
      </c>
      <c r="E15" s="58">
        <f>F15+G15+H15+I15+J15+K15+L15</f>
        <v>75336065.19</v>
      </c>
      <c r="F15" s="58">
        <v>10151679</v>
      </c>
      <c r="G15" s="58">
        <v>11334245.19</v>
      </c>
      <c r="H15" s="58">
        <f>10388358+413400</f>
        <v>10801758</v>
      </c>
      <c r="I15" s="58">
        <v>10743162</v>
      </c>
      <c r="J15" s="58">
        <v>10768407</v>
      </c>
      <c r="K15" s="58">
        <v>10768407</v>
      </c>
      <c r="L15" s="58">
        <v>10768407</v>
      </c>
      <c r="M15" s="37" t="s">
        <v>53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1</v>
      </c>
      <c r="U15" s="37" t="s">
        <v>31</v>
      </c>
    </row>
    <row r="16" spans="1:21" ht="15" customHeight="1">
      <c r="A16" s="70"/>
      <c r="B16" s="70"/>
      <c r="C16" s="70"/>
      <c r="D16" s="70" t="s">
        <v>32</v>
      </c>
      <c r="E16" s="59"/>
      <c r="F16" s="59"/>
      <c r="G16" s="59"/>
      <c r="H16" s="59"/>
      <c r="I16" s="59"/>
      <c r="J16" s="59"/>
      <c r="K16" s="59"/>
      <c r="L16" s="59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60.75" customHeight="1">
      <c r="A17" s="70"/>
      <c r="B17" s="70"/>
      <c r="C17" s="70"/>
      <c r="D17" s="70" t="s">
        <v>33</v>
      </c>
      <c r="E17" s="59"/>
      <c r="F17" s="59"/>
      <c r="G17" s="59">
        <v>11334245.19</v>
      </c>
      <c r="H17" s="59">
        <v>10388358</v>
      </c>
      <c r="I17" s="59">
        <v>11602942.72</v>
      </c>
      <c r="J17" s="59">
        <v>11602942.72</v>
      </c>
      <c r="K17" s="59">
        <v>11602942.72</v>
      </c>
      <c r="L17" s="59">
        <v>11602942.72</v>
      </c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60.75" customHeight="1">
      <c r="A18" s="70"/>
      <c r="B18" s="70"/>
      <c r="C18" s="70"/>
      <c r="D18" s="70"/>
      <c r="E18" s="59"/>
      <c r="F18" s="59"/>
      <c r="G18" s="59"/>
      <c r="H18" s="59"/>
      <c r="I18" s="59"/>
      <c r="J18" s="59"/>
      <c r="K18" s="59"/>
      <c r="L18" s="59"/>
      <c r="M18" s="37" t="s">
        <v>54</v>
      </c>
      <c r="N18" s="37">
        <v>1.8</v>
      </c>
      <c r="O18" s="37">
        <v>1.5</v>
      </c>
      <c r="P18" s="37">
        <v>1</v>
      </c>
      <c r="Q18" s="37">
        <v>0.5</v>
      </c>
      <c r="R18" s="37">
        <v>0.3</v>
      </c>
      <c r="S18" s="37">
        <v>0.2</v>
      </c>
      <c r="T18" s="37">
        <v>0.1</v>
      </c>
      <c r="U18" s="37" t="s">
        <v>31</v>
      </c>
    </row>
    <row r="19" spans="1:21" ht="60.75" customHeight="1">
      <c r="A19" s="70"/>
      <c r="B19" s="70"/>
      <c r="C19" s="70"/>
      <c r="D19" s="70"/>
      <c r="E19" s="59"/>
      <c r="F19" s="59"/>
      <c r="G19" s="59"/>
      <c r="H19" s="59"/>
      <c r="I19" s="59"/>
      <c r="J19" s="59"/>
      <c r="K19" s="59"/>
      <c r="L19" s="59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60.75" customHeight="1">
      <c r="A20" s="71"/>
      <c r="B20" s="71"/>
      <c r="C20" s="71"/>
      <c r="D20" s="71"/>
      <c r="E20" s="60"/>
      <c r="F20" s="60"/>
      <c r="G20" s="60"/>
      <c r="H20" s="60"/>
      <c r="I20" s="60"/>
      <c r="J20" s="60"/>
      <c r="K20" s="60"/>
      <c r="L20" s="60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40" t="s">
        <v>34</v>
      </c>
      <c r="B21" s="41"/>
      <c r="C21" s="42"/>
      <c r="D21" s="16" t="s">
        <v>29</v>
      </c>
      <c r="E21" s="27">
        <f>E23</f>
        <v>75336065.19</v>
      </c>
      <c r="F21" s="27">
        <f>F23</f>
        <v>10151679</v>
      </c>
      <c r="G21" s="28">
        <f aca="true" t="shared" si="1" ref="G21:L21">G23</f>
        <v>11334245.19</v>
      </c>
      <c r="H21" s="28">
        <f t="shared" si="1"/>
        <v>10801758</v>
      </c>
      <c r="I21" s="28">
        <f t="shared" si="1"/>
        <v>10743162</v>
      </c>
      <c r="J21" s="27">
        <f t="shared" si="1"/>
        <v>10768407</v>
      </c>
      <c r="K21" s="27">
        <f t="shared" si="1"/>
        <v>10768407</v>
      </c>
      <c r="L21" s="27">
        <f t="shared" si="1"/>
        <v>10768407</v>
      </c>
      <c r="M21" s="49" t="s">
        <v>42</v>
      </c>
      <c r="N21" s="50"/>
      <c r="O21" s="50"/>
      <c r="P21" s="50"/>
      <c r="Q21" s="50"/>
      <c r="R21" s="50"/>
      <c r="S21" s="50"/>
      <c r="T21" s="50"/>
      <c r="U21" s="51"/>
    </row>
    <row r="22" spans="1:21" s="32" customFormat="1" ht="15.75">
      <c r="A22" s="43"/>
      <c r="B22" s="44"/>
      <c r="C22" s="45"/>
      <c r="D22" s="29" t="s">
        <v>32</v>
      </c>
      <c r="E22" s="30"/>
      <c r="F22" s="30"/>
      <c r="G22" s="31"/>
      <c r="H22" s="31"/>
      <c r="I22" s="31"/>
      <c r="J22" s="30"/>
      <c r="K22" s="30"/>
      <c r="L22" s="30"/>
      <c r="M22" s="52"/>
      <c r="N22" s="53"/>
      <c r="O22" s="53"/>
      <c r="P22" s="53"/>
      <c r="Q22" s="53"/>
      <c r="R22" s="53"/>
      <c r="S22" s="53"/>
      <c r="T22" s="53"/>
      <c r="U22" s="54"/>
    </row>
    <row r="23" spans="1:21" ht="15.75">
      <c r="A23" s="46"/>
      <c r="B23" s="47"/>
      <c r="C23" s="48"/>
      <c r="D23" s="20" t="s">
        <v>33</v>
      </c>
      <c r="E23" s="33">
        <f>E15</f>
        <v>75336065.19</v>
      </c>
      <c r="F23" s="33">
        <f>F15</f>
        <v>10151679</v>
      </c>
      <c r="G23" s="33">
        <f aca="true" t="shared" si="2" ref="G23:L23">G15</f>
        <v>11334245.19</v>
      </c>
      <c r="H23" s="33">
        <f t="shared" si="2"/>
        <v>10801758</v>
      </c>
      <c r="I23" s="33">
        <f t="shared" si="2"/>
        <v>10743162</v>
      </c>
      <c r="J23" s="33">
        <f t="shared" si="2"/>
        <v>10768407</v>
      </c>
      <c r="K23" s="33">
        <f t="shared" si="2"/>
        <v>10768407</v>
      </c>
      <c r="L23" s="33">
        <f t="shared" si="2"/>
        <v>10768407</v>
      </c>
      <c r="M23" s="52"/>
      <c r="N23" s="53"/>
      <c r="O23" s="53"/>
      <c r="P23" s="53"/>
      <c r="Q23" s="53"/>
      <c r="R23" s="53"/>
      <c r="S23" s="53"/>
      <c r="T23" s="53"/>
      <c r="U23" s="54"/>
    </row>
    <row r="24" spans="1:21" ht="15.75">
      <c r="A24" s="40" t="s">
        <v>41</v>
      </c>
      <c r="B24" s="41"/>
      <c r="C24" s="42"/>
      <c r="D24" s="16" t="s">
        <v>29</v>
      </c>
      <c r="E24" s="27">
        <f>E26</f>
        <v>75336065.19</v>
      </c>
      <c r="F24" s="27">
        <f aca="true" t="shared" si="3" ref="F24:L24">F26</f>
        <v>10151679</v>
      </c>
      <c r="G24" s="27">
        <f t="shared" si="3"/>
        <v>11334245.19</v>
      </c>
      <c r="H24" s="27">
        <f t="shared" si="3"/>
        <v>10801758</v>
      </c>
      <c r="I24" s="27">
        <f t="shared" si="3"/>
        <v>10743162</v>
      </c>
      <c r="J24" s="27">
        <f t="shared" si="3"/>
        <v>10768407</v>
      </c>
      <c r="K24" s="27">
        <f t="shared" si="3"/>
        <v>10768407</v>
      </c>
      <c r="L24" s="27">
        <f t="shared" si="3"/>
        <v>10768407</v>
      </c>
      <c r="M24" s="52"/>
      <c r="N24" s="53"/>
      <c r="O24" s="53"/>
      <c r="P24" s="53"/>
      <c r="Q24" s="53"/>
      <c r="R24" s="53"/>
      <c r="S24" s="53"/>
      <c r="T24" s="53"/>
      <c r="U24" s="54"/>
    </row>
    <row r="25" spans="1:21" s="32" customFormat="1" ht="15.75">
      <c r="A25" s="43"/>
      <c r="B25" s="44"/>
      <c r="C25" s="45"/>
      <c r="D25" s="29" t="s">
        <v>32</v>
      </c>
      <c r="E25" s="30"/>
      <c r="F25" s="30"/>
      <c r="G25" s="30"/>
      <c r="H25" s="30"/>
      <c r="I25" s="30"/>
      <c r="J25" s="30"/>
      <c r="K25" s="30"/>
      <c r="L25" s="30"/>
      <c r="M25" s="52"/>
      <c r="N25" s="53"/>
      <c r="O25" s="53"/>
      <c r="P25" s="53"/>
      <c r="Q25" s="53"/>
      <c r="R25" s="53"/>
      <c r="S25" s="53"/>
      <c r="T25" s="53"/>
      <c r="U25" s="54"/>
    </row>
    <row r="26" spans="1:21" ht="15.75">
      <c r="A26" s="46"/>
      <c r="B26" s="47"/>
      <c r="C26" s="48"/>
      <c r="D26" s="20" t="s">
        <v>33</v>
      </c>
      <c r="E26" s="33">
        <f>E23</f>
        <v>75336065.19</v>
      </c>
      <c r="F26" s="33">
        <f>F23</f>
        <v>10151679</v>
      </c>
      <c r="G26" s="33">
        <f aca="true" t="shared" si="4" ref="G26:L26">G23</f>
        <v>11334245.19</v>
      </c>
      <c r="H26" s="33">
        <f t="shared" si="4"/>
        <v>10801758</v>
      </c>
      <c r="I26" s="33">
        <f t="shared" si="4"/>
        <v>10743162</v>
      </c>
      <c r="J26" s="33">
        <f t="shared" si="4"/>
        <v>10768407</v>
      </c>
      <c r="K26" s="33">
        <f t="shared" si="4"/>
        <v>10768407</v>
      </c>
      <c r="L26" s="33">
        <f t="shared" si="4"/>
        <v>10768407</v>
      </c>
      <c r="M26" s="55"/>
      <c r="N26" s="56"/>
      <c r="O26" s="56"/>
      <c r="P26" s="56"/>
      <c r="Q26" s="56"/>
      <c r="R26" s="56"/>
      <c r="S26" s="56"/>
      <c r="T26" s="56"/>
      <c r="U26" s="57"/>
    </row>
    <row r="28" ht="15.75">
      <c r="G28" s="34"/>
    </row>
    <row r="29" spans="5:7" ht="15.75">
      <c r="E29" s="23"/>
      <c r="G29" s="34"/>
    </row>
    <row r="31" ht="15.75">
      <c r="G31" s="35"/>
    </row>
    <row r="32" ht="15.75">
      <c r="G32" s="35"/>
    </row>
  </sheetData>
  <sheetProtection/>
  <mergeCells count="47">
    <mergeCell ref="Q1:U1"/>
    <mergeCell ref="Q2:U2"/>
    <mergeCell ref="A5:U5"/>
    <mergeCell ref="A8:A10"/>
    <mergeCell ref="B8:B10"/>
    <mergeCell ref="C8:C10"/>
    <mergeCell ref="D8:D10"/>
    <mergeCell ref="E8:L8"/>
    <mergeCell ref="M8:T9"/>
    <mergeCell ref="U8:U10"/>
    <mergeCell ref="E9:L9"/>
    <mergeCell ref="A12:U12"/>
    <mergeCell ref="A13:U13"/>
    <mergeCell ref="B14:U14"/>
    <mergeCell ref="A15:A20"/>
    <mergeCell ref="B15:B20"/>
    <mergeCell ref="C15:C20"/>
    <mergeCell ref="D15:D20"/>
    <mergeCell ref="E15:E20"/>
    <mergeCell ref="F15:F20"/>
    <mergeCell ref="R15:R17"/>
    <mergeCell ref="G15:G20"/>
    <mergeCell ref="H15:H20"/>
    <mergeCell ref="I15:I20"/>
    <mergeCell ref="J15:J20"/>
    <mergeCell ref="K15:K20"/>
    <mergeCell ref="L15:L20"/>
    <mergeCell ref="O18:O20"/>
    <mergeCell ref="M15:M17"/>
    <mergeCell ref="Q18:Q20"/>
    <mergeCell ref="R18:R20"/>
    <mergeCell ref="S18:S20"/>
    <mergeCell ref="T18:T20"/>
    <mergeCell ref="N15:N17"/>
    <mergeCell ref="O15:O17"/>
    <mergeCell ref="P15:P17"/>
    <mergeCell ref="Q15:Q17"/>
    <mergeCell ref="P18:P20"/>
    <mergeCell ref="S15:S17"/>
    <mergeCell ref="U18:U20"/>
    <mergeCell ref="A21:C23"/>
    <mergeCell ref="M21:U26"/>
    <mergeCell ref="A24:C26"/>
    <mergeCell ref="T15:T17"/>
    <mergeCell ref="U15:U17"/>
    <mergeCell ref="M18:M20"/>
    <mergeCell ref="N18:N20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1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5" width="12.28125" style="0" bestFit="1" customWidth="1"/>
    <col min="6" max="6" width="14.421875" style="0" customWidth="1"/>
    <col min="7" max="8" width="12.28125" style="0" bestFit="1" customWidth="1"/>
    <col min="9" max="9" width="14.421875" style="0" customWidth="1"/>
  </cols>
  <sheetData>
    <row r="1" spans="6:9" ht="30" customHeight="1">
      <c r="F1" s="72" t="s">
        <v>56</v>
      </c>
      <c r="G1" s="72"/>
      <c r="H1" s="72"/>
      <c r="I1" s="72"/>
    </row>
    <row r="2" spans="5:9" ht="15.75">
      <c r="E2" s="73" t="s">
        <v>60</v>
      </c>
      <c r="F2" s="73"/>
      <c r="G2" s="73"/>
      <c r="H2" s="73"/>
      <c r="I2" s="73"/>
    </row>
    <row r="3" ht="15" customHeight="1"/>
    <row r="4" spans="6:9" ht="15.75">
      <c r="F4" s="1"/>
      <c r="H4" s="73" t="s">
        <v>43</v>
      </c>
      <c r="I4" s="73"/>
    </row>
    <row r="5" spans="1:10" ht="54.75" customHeight="1">
      <c r="A5" s="74" t="s">
        <v>44</v>
      </c>
      <c r="B5" s="74"/>
      <c r="C5" s="74"/>
      <c r="D5" s="74"/>
      <c r="E5" s="74"/>
      <c r="F5" s="74"/>
      <c r="G5" s="74"/>
      <c r="H5" s="74"/>
      <c r="I5" s="74"/>
      <c r="J5" s="3"/>
    </row>
    <row r="6" ht="15.75">
      <c r="F6" s="1"/>
    </row>
    <row r="8" spans="1:9" ht="15.75" customHeight="1">
      <c r="A8" s="76" t="s">
        <v>2</v>
      </c>
      <c r="B8" s="76" t="s">
        <v>3</v>
      </c>
      <c r="C8" s="76" t="s">
        <v>4</v>
      </c>
      <c r="D8" s="76"/>
      <c r="E8" s="76"/>
      <c r="F8" s="76"/>
      <c r="G8" s="76"/>
      <c r="H8" s="76"/>
      <c r="I8" s="76"/>
    </row>
    <row r="9" spans="1:9" ht="15.75">
      <c r="A9" s="76"/>
      <c r="B9" s="76"/>
      <c r="C9" s="4">
        <v>2014</v>
      </c>
      <c r="D9" s="4">
        <v>2015</v>
      </c>
      <c r="E9" s="4">
        <v>2016</v>
      </c>
      <c r="F9" s="4">
        <v>2017</v>
      </c>
      <c r="G9" s="4">
        <v>2018</v>
      </c>
      <c r="H9" s="4">
        <v>2019</v>
      </c>
      <c r="I9" s="4">
        <v>2020</v>
      </c>
    </row>
    <row r="10" spans="1:9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  <c r="I10" s="6">
        <v>9</v>
      </c>
    </row>
    <row r="11" spans="1:9" ht="15.75">
      <c r="A11" s="7" t="s">
        <v>45</v>
      </c>
      <c r="B11" s="8">
        <f>B15</f>
        <v>75336065.19</v>
      </c>
      <c r="C11" s="8">
        <f aca="true" t="shared" si="0" ref="C11:I11">C15</f>
        <v>10151679</v>
      </c>
      <c r="D11" s="8">
        <f t="shared" si="0"/>
        <v>11334245.19</v>
      </c>
      <c r="E11" s="8">
        <f t="shared" si="0"/>
        <v>10801758</v>
      </c>
      <c r="F11" s="8">
        <f t="shared" si="0"/>
        <v>10743162</v>
      </c>
      <c r="G11" s="8">
        <f t="shared" si="0"/>
        <v>10768407</v>
      </c>
      <c r="H11" s="8">
        <f t="shared" si="0"/>
        <v>10768407</v>
      </c>
      <c r="I11" s="8">
        <f t="shared" si="0"/>
        <v>10768407</v>
      </c>
    </row>
    <row r="12" spans="1:9" ht="15.75">
      <c r="A12" s="9" t="s">
        <v>6</v>
      </c>
      <c r="B12" s="10"/>
      <c r="C12" s="10"/>
      <c r="D12" s="10"/>
      <c r="E12" s="10"/>
      <c r="F12" s="10"/>
      <c r="G12" s="10"/>
      <c r="H12" s="11"/>
      <c r="I12" s="11"/>
    </row>
    <row r="13" spans="1:9" ht="27" customHeight="1">
      <c r="A13" s="9" t="s">
        <v>7</v>
      </c>
      <c r="B13" s="10">
        <f>B15</f>
        <v>75336065.19</v>
      </c>
      <c r="C13" s="10">
        <f aca="true" t="shared" si="1" ref="C13:I13">C15</f>
        <v>10151679</v>
      </c>
      <c r="D13" s="10">
        <f t="shared" si="1"/>
        <v>11334245.19</v>
      </c>
      <c r="E13" s="10">
        <f t="shared" si="1"/>
        <v>10801758</v>
      </c>
      <c r="F13" s="10">
        <f t="shared" si="1"/>
        <v>10743162</v>
      </c>
      <c r="G13" s="10">
        <f t="shared" si="1"/>
        <v>10768407</v>
      </c>
      <c r="H13" s="10">
        <f t="shared" si="1"/>
        <v>10768407</v>
      </c>
      <c r="I13" s="10">
        <f t="shared" si="1"/>
        <v>10768407</v>
      </c>
    </row>
    <row r="14" spans="1:9" ht="31.5">
      <c r="A14" s="9" t="s">
        <v>8</v>
      </c>
      <c r="B14" s="10"/>
      <c r="C14" s="10"/>
      <c r="D14" s="10"/>
      <c r="E14" s="10"/>
      <c r="F14" s="10"/>
      <c r="G14" s="10"/>
      <c r="H14" s="11"/>
      <c r="I14" s="11"/>
    </row>
    <row r="15" spans="1:9" s="12" customFormat="1" ht="47.25">
      <c r="A15" s="9" t="s">
        <v>9</v>
      </c>
      <c r="B15" s="10">
        <f>B17</f>
        <v>75336065.19</v>
      </c>
      <c r="C15" s="10">
        <f aca="true" t="shared" si="2" ref="C15:I15">C17</f>
        <v>10151679</v>
      </c>
      <c r="D15" s="10">
        <f t="shared" si="2"/>
        <v>11334245.19</v>
      </c>
      <c r="E15" s="10">
        <f t="shared" si="2"/>
        <v>10801758</v>
      </c>
      <c r="F15" s="10">
        <f t="shared" si="2"/>
        <v>10743162</v>
      </c>
      <c r="G15" s="10">
        <f t="shared" si="2"/>
        <v>10768407</v>
      </c>
      <c r="H15" s="10">
        <f t="shared" si="2"/>
        <v>10768407</v>
      </c>
      <c r="I15" s="10">
        <f t="shared" si="2"/>
        <v>10768407</v>
      </c>
    </row>
    <row r="16" spans="1:9" ht="15.75">
      <c r="A16" s="9" t="s">
        <v>6</v>
      </c>
      <c r="B16" s="10"/>
      <c r="C16" s="10"/>
      <c r="D16" s="10"/>
      <c r="E16" s="10"/>
      <c r="F16" s="10"/>
      <c r="G16" s="10"/>
      <c r="H16" s="11"/>
      <c r="I16" s="11"/>
    </row>
    <row r="17" spans="1:9" ht="27" customHeight="1">
      <c r="A17" s="9" t="s">
        <v>7</v>
      </c>
      <c r="B17" s="13">
        <f>SUM(C17:I17)</f>
        <v>75336065.19</v>
      </c>
      <c r="C17" s="13">
        <f>'[1]4(1)'!F24</f>
        <v>10151679</v>
      </c>
      <c r="D17" s="13">
        <f>'[1]4(1)'!G24</f>
        <v>11334245.19</v>
      </c>
      <c r="E17" s="13">
        <f>'[1]4(1)'!H24</f>
        <v>10801758</v>
      </c>
      <c r="F17" s="13">
        <f>'[1]4(1)'!I24</f>
        <v>10743162</v>
      </c>
      <c r="G17" s="13">
        <f>'[1]4(1)'!J24</f>
        <v>10768407</v>
      </c>
      <c r="H17" s="13">
        <f>'[1]4(1)'!K24</f>
        <v>10768407</v>
      </c>
      <c r="I17" s="13">
        <f>'[1]4(1)'!L24</f>
        <v>10768407</v>
      </c>
    </row>
    <row r="18" spans="1:9" ht="31.5">
      <c r="A18" s="9" t="s">
        <v>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21" ht="12.75">
      <c r="B21" s="14"/>
    </row>
  </sheetData>
  <sheetProtection/>
  <mergeCells count="7">
    <mergeCell ref="F1:I1"/>
    <mergeCell ref="H4:I4"/>
    <mergeCell ref="A5:I5"/>
    <mergeCell ref="A8:A9"/>
    <mergeCell ref="B8:B9"/>
    <mergeCell ref="C8:I8"/>
    <mergeCell ref="E2:I2"/>
  </mergeCells>
  <printOptions/>
  <pageMargins left="0.37" right="0.45" top="0.61" bottom="1" header="0.5" footer="0.5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1"/>
  <sheetViews>
    <sheetView zoomScalePageLayoutView="0" workbookViewId="0" topLeftCell="F1">
      <selection activeCell="Q2" sqref="Q2:U2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1" spans="15:21" ht="33.75" customHeight="1">
      <c r="O1" s="72" t="s">
        <v>57</v>
      </c>
      <c r="P1" s="72"/>
      <c r="Q1" s="72"/>
      <c r="R1" s="72"/>
      <c r="S1" s="72"/>
      <c r="T1" s="72"/>
      <c r="U1" s="72"/>
    </row>
    <row r="2" spans="17:21" ht="15.75">
      <c r="Q2" s="73" t="s">
        <v>59</v>
      </c>
      <c r="R2" s="73"/>
      <c r="S2" s="73"/>
      <c r="T2" s="73"/>
      <c r="U2" s="73"/>
    </row>
    <row r="4" ht="15.75">
      <c r="U4" s="2" t="s">
        <v>11</v>
      </c>
    </row>
    <row r="5" spans="1:21" ht="15.75">
      <c r="A5" s="74" t="s">
        <v>12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8" spans="1:21" ht="35.25" customHeight="1">
      <c r="A8" s="76" t="s">
        <v>13</v>
      </c>
      <c r="B8" s="76" t="s">
        <v>14</v>
      </c>
      <c r="C8" s="76" t="s">
        <v>15</v>
      </c>
      <c r="D8" s="76" t="s">
        <v>16</v>
      </c>
      <c r="E8" s="61" t="s">
        <v>17</v>
      </c>
      <c r="F8" s="62"/>
      <c r="G8" s="62"/>
      <c r="H8" s="62"/>
      <c r="I8" s="62"/>
      <c r="J8" s="62"/>
      <c r="K8" s="62"/>
      <c r="L8" s="63"/>
      <c r="M8" s="77" t="s">
        <v>18</v>
      </c>
      <c r="N8" s="78"/>
      <c r="O8" s="78"/>
      <c r="P8" s="78"/>
      <c r="Q8" s="78"/>
      <c r="R8" s="78"/>
      <c r="S8" s="78"/>
      <c r="T8" s="79"/>
      <c r="U8" s="76" t="s">
        <v>19</v>
      </c>
    </row>
    <row r="9" spans="1:21" ht="15.75">
      <c r="A9" s="76"/>
      <c r="B9" s="76"/>
      <c r="C9" s="76"/>
      <c r="D9" s="76"/>
      <c r="E9" s="61" t="s">
        <v>20</v>
      </c>
      <c r="F9" s="62"/>
      <c r="G9" s="62"/>
      <c r="H9" s="62"/>
      <c r="I9" s="62"/>
      <c r="J9" s="62"/>
      <c r="K9" s="62"/>
      <c r="L9" s="63"/>
      <c r="M9" s="80"/>
      <c r="N9" s="81"/>
      <c r="O9" s="81"/>
      <c r="P9" s="81"/>
      <c r="Q9" s="81"/>
      <c r="R9" s="81"/>
      <c r="S9" s="81"/>
      <c r="T9" s="82"/>
      <c r="U9" s="76"/>
    </row>
    <row r="10" spans="1:21" ht="60.75" customHeight="1">
      <c r="A10" s="76"/>
      <c r="B10" s="76"/>
      <c r="C10" s="76"/>
      <c r="D10" s="76"/>
      <c r="E10" s="4" t="s">
        <v>21</v>
      </c>
      <c r="F10" s="4">
        <v>2014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  <c r="L10" s="4">
        <v>2020</v>
      </c>
      <c r="M10" s="4" t="s">
        <v>22</v>
      </c>
      <c r="N10" s="4">
        <v>2014</v>
      </c>
      <c r="O10" s="4">
        <v>2015</v>
      </c>
      <c r="P10" s="4">
        <v>2016</v>
      </c>
      <c r="Q10" s="4">
        <v>2017</v>
      </c>
      <c r="R10" s="4">
        <v>2018</v>
      </c>
      <c r="S10" s="4">
        <v>2019</v>
      </c>
      <c r="T10" s="4">
        <v>2020</v>
      </c>
      <c r="U10" s="76"/>
    </row>
    <row r="11" spans="1:21" ht="15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f>L11+1</f>
        <v>13</v>
      </c>
      <c r="N11" s="15">
        <f aca="true" t="shared" si="0" ref="N11:U11">M11+1</f>
        <v>14</v>
      </c>
      <c r="O11" s="15">
        <f t="shared" si="0"/>
        <v>15</v>
      </c>
      <c r="P11" s="15">
        <f t="shared" si="0"/>
        <v>16</v>
      </c>
      <c r="Q11" s="15">
        <f t="shared" si="0"/>
        <v>17</v>
      </c>
      <c r="R11" s="15">
        <f t="shared" si="0"/>
        <v>18</v>
      </c>
      <c r="S11" s="15">
        <f t="shared" si="0"/>
        <v>19</v>
      </c>
      <c r="T11" s="15">
        <f t="shared" si="0"/>
        <v>20</v>
      </c>
      <c r="U11" s="15">
        <f t="shared" si="0"/>
        <v>21</v>
      </c>
    </row>
    <row r="12" spans="1:21" ht="15.75">
      <c r="A12" s="9"/>
      <c r="B12" s="67" t="s">
        <v>23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15.75">
      <c r="A13" s="4" t="s">
        <v>24</v>
      </c>
      <c r="B13" s="67" t="s">
        <v>25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51.75" customHeight="1">
      <c r="A14" s="86" t="s">
        <v>26</v>
      </c>
      <c r="B14" s="88" t="s">
        <v>27</v>
      </c>
      <c r="C14" s="77" t="s">
        <v>28</v>
      </c>
      <c r="D14" s="16" t="s">
        <v>29</v>
      </c>
      <c r="E14" s="17">
        <f>SUM(F14:L14)</f>
        <v>0</v>
      </c>
      <c r="F14" s="17">
        <f aca="true" t="shared" si="1" ref="F14:L14">F16</f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37" t="s">
        <v>30</v>
      </c>
      <c r="N14" s="83">
        <v>1</v>
      </c>
      <c r="O14" s="83">
        <v>1</v>
      </c>
      <c r="P14" s="83">
        <v>1</v>
      </c>
      <c r="Q14" s="83">
        <v>1</v>
      </c>
      <c r="R14" s="83">
        <v>1</v>
      </c>
      <c r="S14" s="83">
        <v>1</v>
      </c>
      <c r="T14" s="83">
        <v>1</v>
      </c>
      <c r="U14" s="83" t="s">
        <v>31</v>
      </c>
    </row>
    <row r="15" spans="1:21" ht="17.25" customHeight="1">
      <c r="A15" s="87"/>
      <c r="B15" s="89"/>
      <c r="C15" s="90"/>
      <c r="D15" s="18" t="s">
        <v>32</v>
      </c>
      <c r="E15" s="19"/>
      <c r="F15" s="19"/>
      <c r="G15" s="19"/>
      <c r="H15" s="19"/>
      <c r="I15" s="19"/>
      <c r="J15" s="19"/>
      <c r="K15" s="19"/>
      <c r="L15" s="19"/>
      <c r="M15" s="38"/>
      <c r="N15" s="84"/>
      <c r="O15" s="84"/>
      <c r="P15" s="84"/>
      <c r="Q15" s="84"/>
      <c r="R15" s="84"/>
      <c r="S15" s="84"/>
      <c r="T15" s="84"/>
      <c r="U15" s="84"/>
    </row>
    <row r="16" spans="1:21" ht="15.75">
      <c r="A16" s="87"/>
      <c r="B16" s="89"/>
      <c r="C16" s="80"/>
      <c r="D16" s="20" t="s">
        <v>33</v>
      </c>
      <c r="E16" s="21">
        <f>SUM(F16:L16)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38"/>
      <c r="N16" s="84"/>
      <c r="O16" s="84"/>
      <c r="P16" s="84"/>
      <c r="Q16" s="84"/>
      <c r="R16" s="84"/>
      <c r="S16" s="84"/>
      <c r="T16" s="84"/>
      <c r="U16" s="84"/>
    </row>
    <row r="17" spans="1:21" ht="15.75" customHeight="1">
      <c r="A17" s="40" t="s">
        <v>34</v>
      </c>
      <c r="B17" s="41"/>
      <c r="C17" s="42"/>
      <c r="D17" s="16" t="s">
        <v>29</v>
      </c>
      <c r="E17" s="17">
        <f>SUM(F17:L17)</f>
        <v>0</v>
      </c>
      <c r="F17" s="17">
        <f aca="true" t="shared" si="2" ref="F17:L17">F19</f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>J19</f>
        <v>0</v>
      </c>
      <c r="K17" s="17">
        <f t="shared" si="2"/>
        <v>0</v>
      </c>
      <c r="L17" s="17">
        <f t="shared" si="2"/>
        <v>0</v>
      </c>
      <c r="M17" s="38"/>
      <c r="N17" s="84"/>
      <c r="O17" s="84"/>
      <c r="P17" s="84"/>
      <c r="Q17" s="84"/>
      <c r="R17" s="84"/>
      <c r="S17" s="84"/>
      <c r="T17" s="84"/>
      <c r="U17" s="84"/>
    </row>
    <row r="18" spans="1:21" ht="15.75">
      <c r="A18" s="43"/>
      <c r="B18" s="44"/>
      <c r="C18" s="45"/>
      <c r="D18" s="18" t="s">
        <v>32</v>
      </c>
      <c r="E18" s="19"/>
      <c r="F18" s="19"/>
      <c r="G18" s="19"/>
      <c r="H18" s="19"/>
      <c r="I18" s="19"/>
      <c r="J18" s="19"/>
      <c r="K18" s="19"/>
      <c r="L18" s="19"/>
      <c r="M18" s="38"/>
      <c r="N18" s="84"/>
      <c r="O18" s="84"/>
      <c r="P18" s="84"/>
      <c r="Q18" s="84"/>
      <c r="R18" s="84"/>
      <c r="S18" s="84"/>
      <c r="T18" s="84"/>
      <c r="U18" s="84"/>
    </row>
    <row r="19" spans="1:21" ht="15.75">
      <c r="A19" s="46"/>
      <c r="B19" s="47"/>
      <c r="C19" s="48"/>
      <c r="D19" s="20" t="s">
        <v>33</v>
      </c>
      <c r="E19" s="21">
        <f>SUM(F19:L19)</f>
        <v>0</v>
      </c>
      <c r="F19" s="21">
        <f aca="true" t="shared" si="3" ref="F19:L19">F16</f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39"/>
      <c r="N19" s="85"/>
      <c r="O19" s="85"/>
      <c r="P19" s="85"/>
      <c r="Q19" s="85"/>
      <c r="R19" s="85"/>
      <c r="S19" s="85"/>
      <c r="T19" s="85"/>
      <c r="U19" s="85"/>
    </row>
    <row r="20" spans="1:21" ht="15.75" customHeight="1">
      <c r="A20" s="4" t="s">
        <v>35</v>
      </c>
      <c r="B20" s="91" t="s">
        <v>36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</row>
    <row r="21" spans="1:21" ht="24" customHeight="1">
      <c r="A21" s="86" t="s">
        <v>37</v>
      </c>
      <c r="B21" s="88" t="s">
        <v>38</v>
      </c>
      <c r="C21" s="77" t="s">
        <v>28</v>
      </c>
      <c r="D21" s="16" t="s">
        <v>29</v>
      </c>
      <c r="E21" s="17">
        <f>SUM(F21:L21)</f>
        <v>76870464.8</v>
      </c>
      <c r="F21" s="17">
        <f aca="true" t="shared" si="4" ref="F21:L21">F23</f>
        <v>2181603.07</v>
      </c>
      <c r="G21" s="17">
        <f t="shared" si="4"/>
        <v>11154136.29</v>
      </c>
      <c r="H21" s="17">
        <f t="shared" si="4"/>
        <v>11037999.97</v>
      </c>
      <c r="I21" s="17">
        <f t="shared" si="4"/>
        <v>11801646.99</v>
      </c>
      <c r="J21" s="17">
        <f t="shared" si="4"/>
        <v>13571557.12</v>
      </c>
      <c r="K21" s="17">
        <f t="shared" si="4"/>
        <v>13561760.68</v>
      </c>
      <c r="L21" s="17">
        <f t="shared" si="4"/>
        <v>13561760.68</v>
      </c>
      <c r="M21" s="37" t="s">
        <v>39</v>
      </c>
      <c r="N21" s="83">
        <v>1</v>
      </c>
      <c r="O21" s="83">
        <v>1</v>
      </c>
      <c r="P21" s="83">
        <v>1</v>
      </c>
      <c r="Q21" s="83">
        <v>1</v>
      </c>
      <c r="R21" s="83">
        <v>1</v>
      </c>
      <c r="S21" s="83">
        <v>1</v>
      </c>
      <c r="T21" s="83">
        <v>1</v>
      </c>
      <c r="U21" s="83" t="s">
        <v>31</v>
      </c>
    </row>
    <row r="22" spans="1:21" ht="21.75" customHeight="1">
      <c r="A22" s="87"/>
      <c r="B22" s="89"/>
      <c r="C22" s="90"/>
      <c r="D22" s="18" t="s">
        <v>32</v>
      </c>
      <c r="E22" s="19"/>
      <c r="F22" s="19"/>
      <c r="G22" s="19"/>
      <c r="H22" s="19"/>
      <c r="I22" s="19"/>
      <c r="J22" s="19"/>
      <c r="K22" s="19"/>
      <c r="L22" s="19"/>
      <c r="M22" s="38"/>
      <c r="N22" s="84"/>
      <c r="O22" s="84"/>
      <c r="P22" s="84"/>
      <c r="Q22" s="84"/>
      <c r="R22" s="84"/>
      <c r="S22" s="84"/>
      <c r="T22" s="84"/>
      <c r="U22" s="84"/>
    </row>
    <row r="23" spans="1:21" ht="18.75" customHeight="1">
      <c r="A23" s="87"/>
      <c r="B23" s="89"/>
      <c r="C23" s="80"/>
      <c r="D23" s="20" t="s">
        <v>33</v>
      </c>
      <c r="E23" s="21">
        <f>SUM(F23:L23)</f>
        <v>76870464.8</v>
      </c>
      <c r="F23" s="21">
        <v>2181603.07</v>
      </c>
      <c r="G23" s="22">
        <v>11154136.29</v>
      </c>
      <c r="H23" s="22">
        <v>11037999.97</v>
      </c>
      <c r="I23" s="21">
        <v>11801646.99</v>
      </c>
      <c r="J23" s="21">
        <v>13571557.12</v>
      </c>
      <c r="K23" s="21">
        <v>13561760.68</v>
      </c>
      <c r="L23" s="21">
        <v>13561760.68</v>
      </c>
      <c r="M23" s="38"/>
      <c r="N23" s="84"/>
      <c r="O23" s="84"/>
      <c r="P23" s="84"/>
      <c r="Q23" s="84"/>
      <c r="R23" s="84"/>
      <c r="S23" s="84"/>
      <c r="T23" s="84"/>
      <c r="U23" s="84"/>
    </row>
    <row r="24" spans="1:21" ht="34.5" customHeight="1">
      <c r="A24" s="40" t="s">
        <v>40</v>
      </c>
      <c r="B24" s="41"/>
      <c r="C24" s="42"/>
      <c r="D24" s="16" t="s">
        <v>29</v>
      </c>
      <c r="E24" s="17">
        <f>SUM(F24:L24)</f>
        <v>76870464.8</v>
      </c>
      <c r="F24" s="17">
        <f aca="true" t="shared" si="5" ref="F24:L24">F26</f>
        <v>2181603.07</v>
      </c>
      <c r="G24" s="17">
        <f t="shared" si="5"/>
        <v>11154136.29</v>
      </c>
      <c r="H24" s="17">
        <f t="shared" si="5"/>
        <v>11037999.97</v>
      </c>
      <c r="I24" s="17">
        <f t="shared" si="5"/>
        <v>11801646.99</v>
      </c>
      <c r="J24" s="17">
        <f t="shared" si="5"/>
        <v>13571557.12</v>
      </c>
      <c r="K24" s="17">
        <f t="shared" si="5"/>
        <v>13561760.68</v>
      </c>
      <c r="L24" s="17">
        <f t="shared" si="5"/>
        <v>13561760.68</v>
      </c>
      <c r="M24" s="38"/>
      <c r="N24" s="84"/>
      <c r="O24" s="84"/>
      <c r="P24" s="84"/>
      <c r="Q24" s="84"/>
      <c r="R24" s="84"/>
      <c r="S24" s="84"/>
      <c r="T24" s="84"/>
      <c r="U24" s="84"/>
    </row>
    <row r="25" spans="1:21" ht="15" customHeight="1">
      <c r="A25" s="43"/>
      <c r="B25" s="44"/>
      <c r="C25" s="45"/>
      <c r="D25" s="18" t="s">
        <v>32</v>
      </c>
      <c r="E25" s="19"/>
      <c r="F25" s="19"/>
      <c r="G25" s="19"/>
      <c r="H25" s="19"/>
      <c r="I25" s="19"/>
      <c r="J25" s="19"/>
      <c r="K25" s="19"/>
      <c r="L25" s="19"/>
      <c r="M25" s="38"/>
      <c r="N25" s="84"/>
      <c r="O25" s="84"/>
      <c r="P25" s="84"/>
      <c r="Q25" s="84"/>
      <c r="R25" s="84"/>
      <c r="S25" s="84"/>
      <c r="T25" s="84"/>
      <c r="U25" s="84"/>
    </row>
    <row r="26" spans="1:21" ht="38.25" customHeight="1">
      <c r="A26" s="46"/>
      <c r="B26" s="47"/>
      <c r="C26" s="48"/>
      <c r="D26" s="20" t="s">
        <v>33</v>
      </c>
      <c r="E26" s="21">
        <f>SUM(F26:L26)</f>
        <v>76870464.8</v>
      </c>
      <c r="F26" s="21">
        <f aca="true" t="shared" si="6" ref="F26:L26">F23</f>
        <v>2181603.07</v>
      </c>
      <c r="G26" s="21">
        <f t="shared" si="6"/>
        <v>11154136.29</v>
      </c>
      <c r="H26" s="21">
        <f t="shared" si="6"/>
        <v>11037999.97</v>
      </c>
      <c r="I26" s="21">
        <f t="shared" si="6"/>
        <v>11801646.99</v>
      </c>
      <c r="J26" s="21">
        <f t="shared" si="6"/>
        <v>13571557.12</v>
      </c>
      <c r="K26" s="21">
        <f t="shared" si="6"/>
        <v>13561760.68</v>
      </c>
      <c r="L26" s="21">
        <f t="shared" si="6"/>
        <v>13561760.68</v>
      </c>
      <c r="M26" s="39"/>
      <c r="N26" s="85"/>
      <c r="O26" s="85"/>
      <c r="P26" s="85"/>
      <c r="Q26" s="85"/>
      <c r="R26" s="85"/>
      <c r="S26" s="85"/>
      <c r="T26" s="85"/>
      <c r="U26" s="85"/>
    </row>
    <row r="27" spans="1:21" ht="15.75">
      <c r="A27" s="40" t="s">
        <v>41</v>
      </c>
      <c r="B27" s="41"/>
      <c r="C27" s="42"/>
      <c r="D27" s="16" t="s">
        <v>29</v>
      </c>
      <c r="E27" s="17">
        <f>SUM(F27:L27)</f>
        <v>76870464.8</v>
      </c>
      <c r="F27" s="17">
        <f aca="true" t="shared" si="7" ref="F27:L27">F29</f>
        <v>2181603.07</v>
      </c>
      <c r="G27" s="17">
        <f t="shared" si="7"/>
        <v>11154136.29</v>
      </c>
      <c r="H27" s="17">
        <f t="shared" si="7"/>
        <v>11037999.97</v>
      </c>
      <c r="I27" s="17">
        <f t="shared" si="7"/>
        <v>11801646.99</v>
      </c>
      <c r="J27" s="17">
        <f t="shared" si="7"/>
        <v>13571557.12</v>
      </c>
      <c r="K27" s="17">
        <f t="shared" si="7"/>
        <v>13561760.68</v>
      </c>
      <c r="L27" s="17">
        <f t="shared" si="7"/>
        <v>13561760.68</v>
      </c>
      <c r="M27" s="49" t="s">
        <v>42</v>
      </c>
      <c r="N27" s="50"/>
      <c r="O27" s="50"/>
      <c r="P27" s="50"/>
      <c r="Q27" s="50"/>
      <c r="R27" s="50"/>
      <c r="S27" s="50"/>
      <c r="T27" s="50"/>
      <c r="U27" s="51"/>
    </row>
    <row r="28" spans="1:21" ht="15.75">
      <c r="A28" s="43"/>
      <c r="B28" s="44"/>
      <c r="C28" s="45"/>
      <c r="D28" s="18" t="s">
        <v>32</v>
      </c>
      <c r="E28" s="19"/>
      <c r="F28" s="19"/>
      <c r="G28" s="19"/>
      <c r="H28" s="19"/>
      <c r="I28" s="19"/>
      <c r="J28" s="19"/>
      <c r="K28" s="19"/>
      <c r="L28" s="19"/>
      <c r="M28" s="52"/>
      <c r="N28" s="53"/>
      <c r="O28" s="53"/>
      <c r="P28" s="53"/>
      <c r="Q28" s="53"/>
      <c r="R28" s="53"/>
      <c r="S28" s="53"/>
      <c r="T28" s="53"/>
      <c r="U28" s="54"/>
    </row>
    <row r="29" spans="1:21" ht="15.75">
      <c r="A29" s="46"/>
      <c r="B29" s="47"/>
      <c r="C29" s="48"/>
      <c r="D29" s="20" t="s">
        <v>33</v>
      </c>
      <c r="E29" s="21">
        <f>SUM(F29:L29)</f>
        <v>76870464.8</v>
      </c>
      <c r="F29" s="21">
        <f aca="true" t="shared" si="8" ref="F29:L29">F17+F24</f>
        <v>2181603.07</v>
      </c>
      <c r="G29" s="21">
        <f t="shared" si="8"/>
        <v>11154136.29</v>
      </c>
      <c r="H29" s="21">
        <f t="shared" si="8"/>
        <v>11037999.97</v>
      </c>
      <c r="I29" s="21">
        <f t="shared" si="8"/>
        <v>11801646.99</v>
      </c>
      <c r="J29" s="21">
        <f t="shared" si="8"/>
        <v>13571557.12</v>
      </c>
      <c r="K29" s="21">
        <f t="shared" si="8"/>
        <v>13561760.68</v>
      </c>
      <c r="L29" s="21">
        <f t="shared" si="8"/>
        <v>13561760.68</v>
      </c>
      <c r="M29" s="55"/>
      <c r="N29" s="56"/>
      <c r="O29" s="56"/>
      <c r="P29" s="56"/>
      <c r="Q29" s="56"/>
      <c r="R29" s="56"/>
      <c r="S29" s="56"/>
      <c r="T29" s="56"/>
      <c r="U29" s="57"/>
    </row>
    <row r="31" ht="15.75">
      <c r="E31" s="23"/>
    </row>
  </sheetData>
  <sheetProtection/>
  <mergeCells count="42">
    <mergeCell ref="Q2:U2"/>
    <mergeCell ref="O1:U1"/>
    <mergeCell ref="Q14:Q19"/>
    <mergeCell ref="A5:U5"/>
    <mergeCell ref="A8:A10"/>
    <mergeCell ref="B8:B10"/>
    <mergeCell ref="C8:C10"/>
    <mergeCell ref="D8:D10"/>
    <mergeCell ref="E8:L8"/>
    <mergeCell ref="M8:T9"/>
    <mergeCell ref="U8:U10"/>
    <mergeCell ref="E9:L9"/>
    <mergeCell ref="S14:S19"/>
    <mergeCell ref="T14:T19"/>
    <mergeCell ref="U14:U19"/>
    <mergeCell ref="A17:C19"/>
    <mergeCell ref="B20:U20"/>
    <mergeCell ref="B12:U12"/>
    <mergeCell ref="B13:U13"/>
    <mergeCell ref="A14:A16"/>
    <mergeCell ref="B14:B16"/>
    <mergeCell ref="C14:C16"/>
    <mergeCell ref="C21:C23"/>
    <mergeCell ref="M21:M26"/>
    <mergeCell ref="N21:N26"/>
    <mergeCell ref="O21:O26"/>
    <mergeCell ref="A24:C26"/>
    <mergeCell ref="R14:R19"/>
    <mergeCell ref="M14:M19"/>
    <mergeCell ref="N14:N19"/>
    <mergeCell ref="O14:O19"/>
    <mergeCell ref="P14:P19"/>
    <mergeCell ref="A27:C29"/>
    <mergeCell ref="M27:U29"/>
    <mergeCell ref="P21:P26"/>
    <mergeCell ref="Q21:Q26"/>
    <mergeCell ref="R21:R26"/>
    <mergeCell ref="S21:S26"/>
    <mergeCell ref="T21:T26"/>
    <mergeCell ref="U21:U26"/>
    <mergeCell ref="A21:A23"/>
    <mergeCell ref="B21:B23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tabSelected="1" zoomScalePageLayoutView="0" workbookViewId="0" topLeftCell="A1">
      <selection activeCell="G2" sqref="G2:I2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1" spans="6:12" ht="35.25" customHeight="1">
      <c r="F1" s="3"/>
      <c r="G1" s="72" t="s">
        <v>58</v>
      </c>
      <c r="H1" s="72"/>
      <c r="I1" s="72"/>
      <c r="J1" s="3"/>
      <c r="K1" s="3"/>
      <c r="L1" s="3"/>
    </row>
    <row r="2" spans="6:12" ht="15.75">
      <c r="F2" s="1"/>
      <c r="G2" s="73" t="s">
        <v>59</v>
      </c>
      <c r="H2" s="73"/>
      <c r="I2" s="73"/>
      <c r="J2" s="36"/>
      <c r="K2" s="36"/>
      <c r="L2" s="36"/>
    </row>
    <row r="4" spans="6:9" ht="15.75">
      <c r="F4" s="1"/>
      <c r="H4" s="73" t="s">
        <v>0</v>
      </c>
      <c r="I4" s="73"/>
    </row>
    <row r="5" spans="1:10" ht="54.75" customHeight="1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3"/>
    </row>
    <row r="6" ht="15.75">
      <c r="F6" s="1"/>
    </row>
    <row r="8" spans="1:9" ht="15.75" customHeight="1">
      <c r="A8" s="76" t="s">
        <v>2</v>
      </c>
      <c r="B8" s="76" t="s">
        <v>3</v>
      </c>
      <c r="C8" s="76" t="s">
        <v>4</v>
      </c>
      <c r="D8" s="76"/>
      <c r="E8" s="76"/>
      <c r="F8" s="76"/>
      <c r="G8" s="76"/>
      <c r="H8" s="76"/>
      <c r="I8" s="76"/>
    </row>
    <row r="9" spans="1:9" ht="15.75">
      <c r="A9" s="76"/>
      <c r="B9" s="76"/>
      <c r="C9" s="4">
        <v>2014</v>
      </c>
      <c r="D9" s="4">
        <v>2015</v>
      </c>
      <c r="E9" s="4">
        <v>2016</v>
      </c>
      <c r="F9" s="4">
        <v>2017</v>
      </c>
      <c r="G9" s="4">
        <v>2018</v>
      </c>
      <c r="H9" s="4">
        <v>2019</v>
      </c>
      <c r="I9" s="4">
        <v>2020</v>
      </c>
    </row>
    <row r="10" spans="1:9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  <c r="I10" s="6">
        <v>9</v>
      </c>
    </row>
    <row r="11" spans="1:9" ht="15.75">
      <c r="A11" s="7" t="s">
        <v>5</v>
      </c>
      <c r="B11" s="8">
        <f aca="true" t="shared" si="0" ref="B11:I11">B15</f>
        <v>76870464.8</v>
      </c>
      <c r="C11" s="8">
        <f t="shared" si="0"/>
        <v>2181603.07</v>
      </c>
      <c r="D11" s="8">
        <f t="shared" si="0"/>
        <v>11154136.29</v>
      </c>
      <c r="E11" s="8">
        <f t="shared" si="0"/>
        <v>11037999.97</v>
      </c>
      <c r="F11" s="8">
        <f t="shared" si="0"/>
        <v>11801646.99</v>
      </c>
      <c r="G11" s="8">
        <f t="shared" si="0"/>
        <v>13571557.12</v>
      </c>
      <c r="H11" s="8">
        <f t="shared" si="0"/>
        <v>13561760.68</v>
      </c>
      <c r="I11" s="8">
        <f t="shared" si="0"/>
        <v>13561760.68</v>
      </c>
    </row>
    <row r="12" spans="1:9" ht="15.75">
      <c r="A12" s="9" t="s">
        <v>6</v>
      </c>
      <c r="B12" s="10"/>
      <c r="C12" s="10"/>
      <c r="D12" s="10"/>
      <c r="E12" s="10"/>
      <c r="F12" s="10"/>
      <c r="G12" s="10"/>
      <c r="H12" s="11"/>
      <c r="I12" s="11"/>
    </row>
    <row r="13" spans="1:9" ht="27" customHeight="1">
      <c r="A13" s="9" t="s">
        <v>7</v>
      </c>
      <c r="B13" s="10">
        <f aca="true" t="shared" si="1" ref="B13:I13">B15</f>
        <v>76870464.8</v>
      </c>
      <c r="C13" s="10">
        <f t="shared" si="1"/>
        <v>2181603.07</v>
      </c>
      <c r="D13" s="10">
        <f t="shared" si="1"/>
        <v>11154136.29</v>
      </c>
      <c r="E13" s="10">
        <f t="shared" si="1"/>
        <v>11037999.97</v>
      </c>
      <c r="F13" s="10">
        <f t="shared" si="1"/>
        <v>11801646.99</v>
      </c>
      <c r="G13" s="10">
        <f t="shared" si="1"/>
        <v>13571557.12</v>
      </c>
      <c r="H13" s="10">
        <f t="shared" si="1"/>
        <v>13561760.68</v>
      </c>
      <c r="I13" s="10">
        <f t="shared" si="1"/>
        <v>13561760.68</v>
      </c>
    </row>
    <row r="14" spans="1:9" ht="31.5">
      <c r="A14" s="9" t="s">
        <v>8</v>
      </c>
      <c r="B14" s="10"/>
      <c r="C14" s="10"/>
      <c r="D14" s="10"/>
      <c r="E14" s="10"/>
      <c r="F14" s="10"/>
      <c r="G14" s="10"/>
      <c r="H14" s="11"/>
      <c r="I14" s="11"/>
    </row>
    <row r="15" spans="1:9" s="12" customFormat="1" ht="47.25">
      <c r="A15" s="9" t="s">
        <v>9</v>
      </c>
      <c r="B15" s="10">
        <f aca="true" t="shared" si="2" ref="B15:I15">B17</f>
        <v>76870464.8</v>
      </c>
      <c r="C15" s="10">
        <f t="shared" si="2"/>
        <v>2181603.07</v>
      </c>
      <c r="D15" s="10">
        <f t="shared" si="2"/>
        <v>11154136.29</v>
      </c>
      <c r="E15" s="10">
        <f t="shared" si="2"/>
        <v>11037999.97</v>
      </c>
      <c r="F15" s="10">
        <f t="shared" si="2"/>
        <v>11801646.99</v>
      </c>
      <c r="G15" s="10">
        <f t="shared" si="2"/>
        <v>13571557.12</v>
      </c>
      <c r="H15" s="10">
        <f t="shared" si="2"/>
        <v>13561760.68</v>
      </c>
      <c r="I15" s="10">
        <f t="shared" si="2"/>
        <v>13561760.68</v>
      </c>
    </row>
    <row r="16" spans="1:9" ht="15.75">
      <c r="A16" s="9" t="s">
        <v>6</v>
      </c>
      <c r="B16" s="10"/>
      <c r="C16" s="10"/>
      <c r="D16" s="10"/>
      <c r="E16" s="10"/>
      <c r="F16" s="10"/>
      <c r="G16" s="10"/>
      <c r="H16" s="11"/>
      <c r="I16" s="11"/>
    </row>
    <row r="17" spans="1:9" ht="27" customHeight="1">
      <c r="A17" s="9" t="s">
        <v>7</v>
      </c>
      <c r="B17" s="13">
        <f>SUM(C17:I17)</f>
        <v>76870464.8</v>
      </c>
      <c r="C17" s="13">
        <f>'[1]3(2)'!F27</f>
        <v>2181603.07</v>
      </c>
      <c r="D17" s="13">
        <f>'[1]3(2)'!G27</f>
        <v>11154136.29</v>
      </c>
      <c r="E17" s="13">
        <f>'[1]3(2)'!H27</f>
        <v>11037999.97</v>
      </c>
      <c r="F17" s="13">
        <f>'[1]3(2)'!I27</f>
        <v>11801646.99</v>
      </c>
      <c r="G17" s="13">
        <f>'[1]3(2)'!J27</f>
        <v>13571557.12</v>
      </c>
      <c r="H17" s="13">
        <f>'[1]3(2)'!K27</f>
        <v>13561760.68</v>
      </c>
      <c r="I17" s="13">
        <f>'[1]3(2)'!L27</f>
        <v>13561760.68</v>
      </c>
    </row>
    <row r="18" spans="1:9" ht="31.5">
      <c r="A18" s="9" t="s">
        <v>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20" spans="2:9" ht="12.75">
      <c r="B20" s="14"/>
      <c r="C20" s="14"/>
      <c r="D20" s="14"/>
      <c r="E20" s="14"/>
      <c r="F20" s="14"/>
      <c r="G20" s="14"/>
      <c r="H20" s="14"/>
      <c r="I20" s="14"/>
    </row>
    <row r="21" spans="2:9" ht="12.75">
      <c r="B21" s="14"/>
      <c r="C21" s="14"/>
      <c r="D21" s="14"/>
      <c r="E21" s="14"/>
      <c r="F21" s="14"/>
      <c r="G21" s="14"/>
      <c r="H21" s="14"/>
      <c r="I21" s="14"/>
    </row>
  </sheetData>
  <sheetProtection/>
  <mergeCells count="7">
    <mergeCell ref="H4:I4"/>
    <mergeCell ref="A5:I5"/>
    <mergeCell ref="A8:A9"/>
    <mergeCell ref="B8:B9"/>
    <mergeCell ref="C8:I8"/>
    <mergeCell ref="G1:I1"/>
    <mergeCell ref="G2:I2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dcterms:created xsi:type="dcterms:W3CDTF">2016-11-23T12:48:41Z</dcterms:created>
  <dcterms:modified xsi:type="dcterms:W3CDTF">2016-11-28T13:13:19Z</dcterms:modified>
  <cp:category/>
  <cp:version/>
  <cp:contentType/>
  <cp:contentStatus/>
</cp:coreProperties>
</file>