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5570" windowHeight="1180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<sst xmlns="http://schemas.openxmlformats.org/spreadsheetml/2006/main" count="118" uniqueCount="54">
  <si>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</si>
  <si>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</si>
  <si>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</si>
  <si>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</si>
  <si>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</si>
  <si>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</si>
  <si>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</si>
  <si>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</si>
  <si>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</si>
  <si>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</si>
  <si>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</si>
  <si>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</si>
  <si>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</si>
  <si>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</si>
  <si>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</si>
  <si>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</si>
  <si>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</si>
  <si>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</si>
  <si>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</si>
  <si>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</si>
  <si>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</si>
  <si>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</si>
  <si>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</si>
  <si>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</si>
  <si>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</si>
  <si>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</si>
  <si>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</si>
  <si>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>Итого по задаче 1</t>
  </si>
  <si>
    <t>Итого по задаче 2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</si>
  <si>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</si>
  <si>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</si>
  <si>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Показатели результативности выполнения основных мероприятий</t>
  </si>
  <si>
    <t>Всего по Подпрограмме 5</t>
  </si>
  <si>
    <t>2016-2020 годы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</si>
  <si>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</si>
  <si>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</si>
  <si>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</si>
  <si>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Выполнение мероприятий,            %</t>
  </si>
  <si>
    <t>Обеспечение пожарной и электрической безопасности учреждений культуры и дополнительного образования в сфере культуры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</si>
  <si>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</si>
  <si>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</si>
  <si>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 xml:space="preserve">3. Перечень основных мероприятий Подпрограммы 5 «Модернизация учреждений культуры и дополнительного образования в сфере культуры ЗАТО Александровск» </t>
  </si>
  <si>
    <t xml:space="preserve">Таблица  № 2                                                             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</si>
  <si>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</si>
  <si>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</si>
  <si>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</si>
  <si>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</si>
  <si>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</si>
  <si>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</si>
  <si>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</si>
  <si>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</si>
  <si>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Управление культуры, спорта и молодежной политики администрации ЗАТО Александровск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</si>
  <si>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</t>
  </si>
  <si>
    <t>в том числе по Заказчикам: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</si>
</sst>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115" zoomScalePageLayoutView="0" workbookViewId="0" topLeftCell="A1">
      <selection activeCell="A9" sqref="A9:I9"/>
    </sheetView>
  </sheetViews>
  <sheetFormatPr defaultColWidth="9.140625" defaultRowHeight="15"/>
  <cols>
    <col min="1" max="1" width="22.2812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2.7109375" style="8" customWidth="1"/>
    <col min="6" max="6" width="14.57421875" style="8" customWidth="1"/>
    <col min="7" max="8" width="13.00390625" style="8" customWidth="1"/>
    <col min="9" max="9" width="14.7109375" style="8" customWidth="1"/>
    <col min="10" max="16384" width="9.140625" style="8" customWidth="1"/>
  </cols>
  <sheetData>
    <row r="1" spans="1:9" ht="15.75">
      <c r="A1" s="11"/>
      <c r="B1" s="11"/>
      <c r="C1" s="11"/>
      <c r="D1" s="11"/>
      <c r="E1" s="12"/>
      <c r="F1" s="11"/>
      <c r="G1" s="29" t="s">
        <v>42</v>
      </c>
      <c r="H1" s="29"/>
      <c r="I1" s="29"/>
    </row>
    <row r="2" spans="1:9" ht="15.75">
      <c r="A2" s="11"/>
      <c r="B2" s="11"/>
      <c r="C2" s="11"/>
      <c r="D2" s="11"/>
      <c r="E2" s="11"/>
      <c r="F2" s="11"/>
      <c r="G2" s="11"/>
      <c r="H2" s="11"/>
      <c r="I2" s="11"/>
    </row>
    <row r="3" spans="1:9" ht="31.5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11"/>
      <c r="B4" s="11"/>
      <c r="C4" s="11"/>
      <c r="D4" s="11"/>
      <c r="E4" s="11"/>
      <c r="F4" s="11"/>
      <c r="G4" s="11"/>
      <c r="H4" s="11"/>
      <c r="I4" s="11"/>
    </row>
    <row r="5" spans="1:9" ht="15.75">
      <c r="A5" s="31" t="s">
        <v>11</v>
      </c>
      <c r="B5" s="33" t="s">
        <v>43</v>
      </c>
      <c r="C5" s="35" t="s">
        <v>44</v>
      </c>
      <c r="D5" s="35"/>
      <c r="E5" s="35"/>
      <c r="F5" s="35"/>
      <c r="G5" s="35"/>
      <c r="H5" s="35"/>
      <c r="I5" s="35"/>
    </row>
    <row r="6" spans="1:9" ht="15.75">
      <c r="A6" s="32"/>
      <c r="B6" s="34"/>
      <c r="C6" s="15">
        <v>2014</v>
      </c>
      <c r="D6" s="15">
        <v>2015</v>
      </c>
      <c r="E6" s="15">
        <v>2016</v>
      </c>
      <c r="F6" s="15">
        <v>2017</v>
      </c>
      <c r="G6" s="15">
        <v>2018</v>
      </c>
      <c r="H6" s="15">
        <v>2019</v>
      </c>
      <c r="I6" s="16">
        <v>2020</v>
      </c>
    </row>
    <row r="7" spans="1:9" ht="15.75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6">
        <v>9</v>
      </c>
    </row>
    <row r="8" spans="1:9" ht="15.75">
      <c r="A8" s="17" t="s">
        <v>45</v>
      </c>
      <c r="B8" s="18">
        <f>B10+B11+B12+B13</f>
        <v>37612532.88</v>
      </c>
      <c r="C8" s="18">
        <f aca="true" t="shared" si="0" ref="C8:I8">C10+C11+C12+C13</f>
        <v>6425947.24</v>
      </c>
      <c r="D8" s="18">
        <f t="shared" si="0"/>
        <v>8655664.55</v>
      </c>
      <c r="E8" s="18">
        <f t="shared" si="0"/>
        <v>938357</v>
      </c>
      <c r="F8" s="18">
        <f t="shared" si="0"/>
        <v>20900918.44</v>
      </c>
      <c r="G8" s="18">
        <f t="shared" si="0"/>
        <v>691645.65</v>
      </c>
      <c r="H8" s="18">
        <f t="shared" si="0"/>
        <v>0</v>
      </c>
      <c r="I8" s="18">
        <f t="shared" si="0"/>
        <v>0</v>
      </c>
    </row>
    <row r="9" spans="1:9" ht="15.75">
      <c r="A9" s="26" t="s">
        <v>46</v>
      </c>
      <c r="B9" s="27"/>
      <c r="C9" s="27"/>
      <c r="D9" s="27"/>
      <c r="E9" s="27"/>
      <c r="F9" s="27"/>
      <c r="G9" s="27"/>
      <c r="H9" s="27"/>
      <c r="I9" s="28"/>
    </row>
    <row r="10" spans="1:9" ht="17.25" customHeight="1">
      <c r="A10" s="19" t="s">
        <v>47</v>
      </c>
      <c r="B10" s="20">
        <f>C10+D10+E10+F10+G10+H10+I10</f>
        <v>36500132.88</v>
      </c>
      <c r="C10" s="21">
        <f>C17</f>
        <v>6425947.24</v>
      </c>
      <c r="D10" s="21">
        <f>D17</f>
        <v>7543264.55</v>
      </c>
      <c r="E10" s="21">
        <f>E17</f>
        <v>938357</v>
      </c>
      <c r="F10" s="21">
        <f>F17</f>
        <v>20900918.44</v>
      </c>
      <c r="G10" s="21">
        <f>G17</f>
        <v>691645.65</v>
      </c>
      <c r="H10" s="21">
        <v>0</v>
      </c>
      <c r="I10" s="21">
        <v>0</v>
      </c>
    </row>
    <row r="11" spans="1:9" ht="30" customHeight="1">
      <c r="A11" s="19" t="s">
        <v>48</v>
      </c>
      <c r="B11" s="20">
        <f>C11+D11+E11+F11+G11+H11+I11</f>
        <v>0</v>
      </c>
      <c r="C11" s="21">
        <f>C18</f>
        <v>0</v>
      </c>
      <c r="D11" s="21">
        <f aca="true" t="shared" si="1" ref="D11:I12">D18</f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</row>
    <row r="12" spans="1:9" ht="30" customHeight="1">
      <c r="A12" s="19" t="s">
        <v>49</v>
      </c>
      <c r="B12" s="20">
        <f>C12+D12+E12+F12+G12+H12+I12</f>
        <v>1112400</v>
      </c>
      <c r="C12" s="21">
        <f>C19</f>
        <v>0</v>
      </c>
      <c r="D12" s="21">
        <f t="shared" si="1"/>
        <v>1112400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</row>
    <row r="13" spans="1:9" ht="30" customHeight="1">
      <c r="A13" s="19" t="s">
        <v>50</v>
      </c>
      <c r="B13" s="20">
        <f>C13+D13+E13+F13+G13+H13+I13</f>
        <v>0</v>
      </c>
      <c r="C13" s="21">
        <f>+C20</f>
        <v>0</v>
      </c>
      <c r="D13" s="21">
        <f aca="true" t="shared" si="2" ref="D13:I13">+D20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</row>
    <row r="14" spans="1:9" ht="15.75">
      <c r="A14" s="23" t="s">
        <v>53</v>
      </c>
      <c r="B14" s="24"/>
      <c r="C14" s="24"/>
      <c r="D14" s="24"/>
      <c r="E14" s="24"/>
      <c r="F14" s="24"/>
      <c r="G14" s="24"/>
      <c r="H14" s="24"/>
      <c r="I14" s="25"/>
    </row>
    <row r="15" spans="1:9" ht="90" customHeight="1">
      <c r="A15" s="22" t="s">
        <v>51</v>
      </c>
      <c r="B15" s="18">
        <f>B17+B18+B19+B20</f>
        <v>37612532.88</v>
      </c>
      <c r="C15" s="18">
        <f aca="true" t="shared" si="3" ref="C15:I15">C17+C18+C19+C20</f>
        <v>6425947.24</v>
      </c>
      <c r="D15" s="18">
        <f t="shared" si="3"/>
        <v>8655664.55</v>
      </c>
      <c r="E15" s="18">
        <f t="shared" si="3"/>
        <v>938357</v>
      </c>
      <c r="F15" s="18">
        <f t="shared" si="3"/>
        <v>20900918.44</v>
      </c>
      <c r="G15" s="18">
        <f t="shared" si="3"/>
        <v>691645.65</v>
      </c>
      <c r="H15" s="18">
        <f t="shared" si="3"/>
        <v>0</v>
      </c>
      <c r="I15" s="18">
        <f t="shared" si="3"/>
        <v>0</v>
      </c>
    </row>
    <row r="16" spans="1:9" ht="15.75">
      <c r="A16" s="26" t="s">
        <v>46</v>
      </c>
      <c r="B16" s="27"/>
      <c r="C16" s="27"/>
      <c r="D16" s="27"/>
      <c r="E16" s="27"/>
      <c r="F16" s="27"/>
      <c r="G16" s="27"/>
      <c r="H16" s="27"/>
      <c r="I16" s="28"/>
    </row>
    <row r="17" spans="1:9" ht="21.75" customHeight="1">
      <c r="A17" s="19" t="s">
        <v>47</v>
      </c>
      <c r="B17" s="20">
        <f>C17+D17+E17+F17+G17+H17+I17</f>
        <v>36500132.88</v>
      </c>
      <c r="C17" s="21">
        <f>'табл.3'!F53</f>
        <v>6425947.24</v>
      </c>
      <c r="D17" s="21">
        <f>'табл.3'!G53</f>
        <v>7543264.55</v>
      </c>
      <c r="E17" s="21">
        <f>'табл.3'!H53</f>
        <v>938357</v>
      </c>
      <c r="F17" s="21">
        <f>'табл.3'!I53</f>
        <v>20900918.44</v>
      </c>
      <c r="G17" s="21">
        <f>'табл.3'!J53</f>
        <v>691645.65</v>
      </c>
      <c r="H17" s="21">
        <f>'табл.3'!K53</f>
        <v>0</v>
      </c>
      <c r="I17" s="21">
        <f>'табл.3'!L53</f>
        <v>0</v>
      </c>
    </row>
    <row r="18" spans="1:9" ht="26.25" customHeight="1">
      <c r="A18" s="19" t="s">
        <v>48</v>
      </c>
      <c r="B18" s="20">
        <f>C18+D18+E18+F18+G18+H18+I18</f>
        <v>0</v>
      </c>
      <c r="C18" s="21">
        <f>'табл.3'!F54</f>
        <v>0</v>
      </c>
      <c r="D18" s="21">
        <f>'табл.3'!G54</f>
        <v>0</v>
      </c>
      <c r="E18" s="21">
        <f>'табл.3'!H54</f>
        <v>0</v>
      </c>
      <c r="F18" s="21">
        <f>'табл.3'!I54</f>
        <v>0</v>
      </c>
      <c r="G18" s="21">
        <f>'табл.3'!J54</f>
        <v>0</v>
      </c>
      <c r="H18" s="21">
        <f>'табл.3'!K54</f>
        <v>0</v>
      </c>
      <c r="I18" s="21">
        <f>'табл.3'!L54</f>
        <v>0</v>
      </c>
    </row>
    <row r="19" spans="1:9" ht="42.75" customHeight="1">
      <c r="A19" s="19" t="s">
        <v>49</v>
      </c>
      <c r="B19" s="20">
        <f>C19+D19+E19+F19+G19+H19+I19</f>
        <v>1112400</v>
      </c>
      <c r="C19" s="21">
        <f>'табл.3'!F55</f>
        <v>0</v>
      </c>
      <c r="D19" s="21">
        <f>'табл.3'!G55</f>
        <v>1112400</v>
      </c>
      <c r="E19" s="21">
        <f>'табл.3'!H55</f>
        <v>0</v>
      </c>
      <c r="F19" s="21">
        <f>'табл.3'!I55</f>
        <v>0</v>
      </c>
      <c r="G19" s="21">
        <f>'табл.3'!J55</f>
        <v>0</v>
      </c>
      <c r="H19" s="21">
        <f>'табл.3'!K55</f>
        <v>0</v>
      </c>
      <c r="I19" s="21">
        <f>'табл.3'!L55</f>
        <v>0</v>
      </c>
    </row>
    <row r="20" spans="1:9" ht="30" customHeight="1">
      <c r="A20" s="19" t="s">
        <v>50</v>
      </c>
      <c r="B20" s="20">
        <f>C20+D20+E20+F20+G20+H20+I20</f>
        <v>0</v>
      </c>
      <c r="C20" s="21">
        <f>'табл.3'!F56</f>
        <v>0</v>
      </c>
      <c r="D20" s="21">
        <f>'табл.3'!G56</f>
        <v>0</v>
      </c>
      <c r="E20" s="21">
        <f>'табл.3'!H56</f>
        <v>0</v>
      </c>
      <c r="F20" s="21">
        <f>'табл.3'!I56</f>
        <v>0</v>
      </c>
      <c r="G20" s="21">
        <f>'табл.3'!J56</f>
        <v>0</v>
      </c>
      <c r="H20" s="21">
        <f>'табл.3'!K56</f>
        <v>0</v>
      </c>
      <c r="I20" s="21">
        <f>'табл.3'!L56</f>
        <v>0</v>
      </c>
    </row>
  </sheetData>
  <sheetProtection/>
  <mergeCells count="8">
    <mergeCell ref="A14:I14"/>
    <mergeCell ref="A16:I16"/>
    <mergeCell ref="G1:I1"/>
    <mergeCell ref="A3:I3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84" zoomScaleNormal="84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6" sqref="I16"/>
    </sheetView>
  </sheetViews>
  <sheetFormatPr defaultColWidth="9.140625" defaultRowHeight="15"/>
  <cols>
    <col min="1" max="1" width="5.00390625" style="2" customWidth="1"/>
    <col min="2" max="2" width="48.421875" style="2" customWidth="1"/>
    <col min="3" max="3" width="10.8515625" style="2" customWidth="1"/>
    <col min="4" max="4" width="10.00390625" style="2" customWidth="1"/>
    <col min="5" max="5" width="13.7109375" style="2" customWidth="1"/>
    <col min="6" max="6" width="11.8515625" style="2" bestFit="1" customWidth="1"/>
    <col min="7" max="7" width="13.140625" style="2" customWidth="1"/>
    <col min="8" max="8" width="9.8515625" style="2" bestFit="1" customWidth="1"/>
    <col min="9" max="9" width="12.28125" style="2" bestFit="1" customWidth="1"/>
    <col min="10" max="10" width="9.8515625" style="2" bestFit="1" customWidth="1"/>
    <col min="11" max="12" width="7.421875" style="2" bestFit="1" customWidth="1"/>
    <col min="13" max="13" width="16.140625" style="2" customWidth="1"/>
    <col min="14" max="14" width="6.7109375" style="2" customWidth="1"/>
    <col min="15" max="15" width="7.421875" style="2" bestFit="1" customWidth="1"/>
    <col min="16" max="16" width="8.28125" style="2" customWidth="1"/>
    <col min="17" max="17" width="8.8515625" style="2" customWidth="1"/>
    <col min="18" max="18" width="8.57421875" style="2" customWidth="1"/>
    <col min="19" max="19" width="8.7109375" style="2" customWidth="1"/>
    <col min="20" max="20" width="7.421875" style="2" bestFit="1" customWidth="1"/>
    <col min="21" max="21" width="20.140625" style="2" customWidth="1"/>
    <col min="22" max="16384" width="9.140625" style="2" customWidth="1"/>
  </cols>
  <sheetData>
    <row r="1" ht="12.75">
      <c r="U1" s="3" t="s">
        <v>29</v>
      </c>
    </row>
    <row r="2" spans="1:21" ht="12.75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40.5" customHeight="1">
      <c r="A3" s="72" t="s">
        <v>8</v>
      </c>
      <c r="B3" s="72" t="s">
        <v>12</v>
      </c>
      <c r="C3" s="72" t="s">
        <v>13</v>
      </c>
      <c r="D3" s="72" t="s">
        <v>11</v>
      </c>
      <c r="E3" s="72" t="s">
        <v>20</v>
      </c>
      <c r="F3" s="72"/>
      <c r="G3" s="72"/>
      <c r="H3" s="72"/>
      <c r="I3" s="72"/>
      <c r="J3" s="72"/>
      <c r="K3" s="72"/>
      <c r="L3" s="72"/>
      <c r="M3" s="72" t="s">
        <v>31</v>
      </c>
      <c r="N3" s="72"/>
      <c r="O3" s="72"/>
      <c r="P3" s="72"/>
      <c r="Q3" s="72"/>
      <c r="R3" s="72"/>
      <c r="S3" s="72"/>
      <c r="T3" s="72"/>
      <c r="U3" s="77" t="s">
        <v>21</v>
      </c>
    </row>
    <row r="4" spans="1:21" ht="26.25" customHeight="1">
      <c r="A4" s="72"/>
      <c r="B4" s="72"/>
      <c r="C4" s="72"/>
      <c r="D4" s="72"/>
      <c r="E4" s="4" t="s">
        <v>4</v>
      </c>
      <c r="F4" s="1" t="s">
        <v>10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9</v>
      </c>
      <c r="N4" s="1">
        <v>2014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78"/>
    </row>
    <row r="5" spans="1:2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</row>
    <row r="6" spans="1:21" ht="12.75">
      <c r="A6" s="5"/>
      <c r="B6" s="79" t="s">
        <v>30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1" ht="12.75">
      <c r="A7" s="5">
        <v>1</v>
      </c>
      <c r="B7" s="79" t="s">
        <v>24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1:21" ht="12.75">
      <c r="A8" s="55" t="s">
        <v>6</v>
      </c>
      <c r="B8" s="49" t="s">
        <v>38</v>
      </c>
      <c r="C8" s="66" t="s">
        <v>33</v>
      </c>
      <c r="D8" s="9" t="s">
        <v>4</v>
      </c>
      <c r="E8" s="10">
        <f>E10+E11+E12+E13</f>
        <v>1032882.8300000001</v>
      </c>
      <c r="F8" s="10">
        <f aca="true" t="shared" si="0" ref="F8:L8">F10+F11+F12+F13</f>
        <v>988642.8300000001</v>
      </c>
      <c r="G8" s="10">
        <f t="shared" si="0"/>
        <v>9280</v>
      </c>
      <c r="H8" s="10">
        <f t="shared" si="0"/>
        <v>34960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36" t="s">
        <v>37</v>
      </c>
      <c r="N8" s="54">
        <v>100</v>
      </c>
      <c r="O8" s="39">
        <v>100</v>
      </c>
      <c r="P8" s="39">
        <v>100</v>
      </c>
      <c r="Q8" s="39">
        <v>0</v>
      </c>
      <c r="R8" s="39">
        <v>0</v>
      </c>
      <c r="S8" s="39">
        <v>0</v>
      </c>
      <c r="T8" s="39">
        <v>0</v>
      </c>
      <c r="U8" s="36" t="s">
        <v>23</v>
      </c>
    </row>
    <row r="9" spans="1:21" ht="12.75">
      <c r="A9" s="46"/>
      <c r="B9" s="49"/>
      <c r="C9" s="46"/>
      <c r="D9" s="42" t="s">
        <v>22</v>
      </c>
      <c r="E9" s="43"/>
      <c r="F9" s="43"/>
      <c r="G9" s="43"/>
      <c r="H9" s="43"/>
      <c r="I9" s="43"/>
      <c r="J9" s="43"/>
      <c r="K9" s="43"/>
      <c r="L9" s="44"/>
      <c r="M9" s="52"/>
      <c r="N9" s="40"/>
      <c r="O9" s="40"/>
      <c r="P9" s="40"/>
      <c r="Q9" s="40"/>
      <c r="R9" s="40"/>
      <c r="S9" s="40"/>
      <c r="T9" s="40"/>
      <c r="U9" s="37"/>
    </row>
    <row r="10" spans="1:21" ht="12.75">
      <c r="A10" s="46"/>
      <c r="B10" s="49"/>
      <c r="C10" s="46"/>
      <c r="D10" s="6" t="s">
        <v>2</v>
      </c>
      <c r="E10" s="7">
        <f>F10+G10+H10+I10+J10+K10+L10</f>
        <v>1032882.8300000001</v>
      </c>
      <c r="F10" s="7">
        <f>371220.8+617422.03</f>
        <v>988642.8300000001</v>
      </c>
      <c r="G10" s="7">
        <v>9280</v>
      </c>
      <c r="H10" s="7">
        <v>34960</v>
      </c>
      <c r="I10" s="7">
        <v>0</v>
      </c>
      <c r="J10" s="7">
        <v>0</v>
      </c>
      <c r="K10" s="7">
        <v>0</v>
      </c>
      <c r="L10" s="7">
        <v>0</v>
      </c>
      <c r="M10" s="52"/>
      <c r="N10" s="40"/>
      <c r="O10" s="40"/>
      <c r="P10" s="40"/>
      <c r="Q10" s="40"/>
      <c r="R10" s="40"/>
      <c r="S10" s="40"/>
      <c r="T10" s="40"/>
      <c r="U10" s="37"/>
    </row>
    <row r="11" spans="1:21" ht="12.75">
      <c r="A11" s="46"/>
      <c r="B11" s="49"/>
      <c r="C11" s="46"/>
      <c r="D11" s="6" t="s">
        <v>0</v>
      </c>
      <c r="E11" s="7">
        <f>F11+G11+H11+I11+J11+K11+L11</f>
        <v>0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52"/>
      <c r="N11" s="40"/>
      <c r="O11" s="40"/>
      <c r="P11" s="40"/>
      <c r="Q11" s="40"/>
      <c r="R11" s="40"/>
      <c r="S11" s="40"/>
      <c r="T11" s="40"/>
      <c r="U11" s="37"/>
    </row>
    <row r="12" spans="1:21" ht="12.75">
      <c r="A12" s="46"/>
      <c r="B12" s="49"/>
      <c r="C12" s="46"/>
      <c r="D12" s="6" t="s">
        <v>1</v>
      </c>
      <c r="E12" s="7">
        <f>F12+G12+H12+I12+J12+K12+L12</f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52"/>
      <c r="N12" s="40"/>
      <c r="O12" s="40"/>
      <c r="P12" s="40"/>
      <c r="Q12" s="40"/>
      <c r="R12" s="40"/>
      <c r="S12" s="40"/>
      <c r="T12" s="40"/>
      <c r="U12" s="37"/>
    </row>
    <row r="13" spans="1:21" ht="48" customHeight="1">
      <c r="A13" s="47"/>
      <c r="B13" s="50"/>
      <c r="C13" s="47"/>
      <c r="D13" s="6" t="s">
        <v>3</v>
      </c>
      <c r="E13" s="7">
        <f>F13+G13+H13+I13+J13+K13+L13</f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53"/>
      <c r="N13" s="41"/>
      <c r="O13" s="41"/>
      <c r="P13" s="41"/>
      <c r="Q13" s="41"/>
      <c r="R13" s="41"/>
      <c r="S13" s="41"/>
      <c r="T13" s="41"/>
      <c r="U13" s="37"/>
    </row>
    <row r="14" spans="1:21" ht="12.75">
      <c r="A14" s="45" t="s">
        <v>5</v>
      </c>
      <c r="B14" s="48" t="s">
        <v>34</v>
      </c>
      <c r="C14" s="51" t="s">
        <v>33</v>
      </c>
      <c r="D14" s="6" t="s">
        <v>4</v>
      </c>
      <c r="E14" s="7">
        <f>E16+E17+E18+E19</f>
        <v>31830520.990000002</v>
      </c>
      <c r="F14" s="7">
        <f aca="true" t="shared" si="1" ref="F14:L14">F16+F17+F18+F19</f>
        <v>1591572.35</v>
      </c>
      <c r="G14" s="7">
        <f t="shared" si="1"/>
        <v>8646384.55</v>
      </c>
      <c r="H14" s="7">
        <f t="shared" si="1"/>
        <v>0</v>
      </c>
      <c r="I14" s="7">
        <f t="shared" si="1"/>
        <v>20900918.44</v>
      </c>
      <c r="J14" s="7">
        <f t="shared" si="1"/>
        <v>691645.65</v>
      </c>
      <c r="K14" s="7">
        <f t="shared" si="1"/>
        <v>0</v>
      </c>
      <c r="L14" s="7">
        <f t="shared" si="1"/>
        <v>0</v>
      </c>
      <c r="M14" s="36" t="s">
        <v>37</v>
      </c>
      <c r="N14" s="54">
        <v>100</v>
      </c>
      <c r="O14" s="39">
        <v>100</v>
      </c>
      <c r="P14" s="39">
        <v>0</v>
      </c>
      <c r="Q14" s="39">
        <v>100</v>
      </c>
      <c r="R14" s="39">
        <v>100</v>
      </c>
      <c r="S14" s="39">
        <v>0</v>
      </c>
      <c r="T14" s="39">
        <v>0</v>
      </c>
      <c r="U14" s="37"/>
    </row>
    <row r="15" spans="1:21" ht="12.75">
      <c r="A15" s="46"/>
      <c r="B15" s="49"/>
      <c r="C15" s="46"/>
      <c r="D15" s="42" t="s">
        <v>22</v>
      </c>
      <c r="E15" s="43"/>
      <c r="F15" s="43"/>
      <c r="G15" s="43"/>
      <c r="H15" s="43"/>
      <c r="I15" s="43"/>
      <c r="J15" s="43"/>
      <c r="K15" s="43"/>
      <c r="L15" s="44"/>
      <c r="M15" s="52"/>
      <c r="N15" s="40"/>
      <c r="O15" s="40"/>
      <c r="P15" s="40"/>
      <c r="Q15" s="40"/>
      <c r="R15" s="40"/>
      <c r="S15" s="40"/>
      <c r="T15" s="40"/>
      <c r="U15" s="37"/>
    </row>
    <row r="16" spans="1:21" ht="12.75">
      <c r="A16" s="46"/>
      <c r="B16" s="49"/>
      <c r="C16" s="46"/>
      <c r="D16" s="6" t="s">
        <v>2</v>
      </c>
      <c r="E16" s="7">
        <f>F16+G16+H16+I16+J16+K16+L16</f>
        <v>30718120.990000002</v>
      </c>
      <c r="F16" s="7">
        <v>1591572.35</v>
      </c>
      <c r="G16" s="7">
        <v>7533984.55</v>
      </c>
      <c r="H16" s="7">
        <v>0</v>
      </c>
      <c r="I16" s="7">
        <f>1598226.92+16922443.08+2380248.44</f>
        <v>20900918.44</v>
      </c>
      <c r="J16" s="7">
        <v>691645.65</v>
      </c>
      <c r="K16" s="7">
        <v>0</v>
      </c>
      <c r="L16" s="7">
        <v>0</v>
      </c>
      <c r="M16" s="52"/>
      <c r="N16" s="40"/>
      <c r="O16" s="40"/>
      <c r="P16" s="40"/>
      <c r="Q16" s="40"/>
      <c r="R16" s="40"/>
      <c r="S16" s="40"/>
      <c r="T16" s="40"/>
      <c r="U16" s="37"/>
    </row>
    <row r="17" spans="1:21" ht="12.75">
      <c r="A17" s="46"/>
      <c r="B17" s="49"/>
      <c r="C17" s="46"/>
      <c r="D17" s="6" t="s">
        <v>0</v>
      </c>
      <c r="E17" s="7">
        <f>F17+G17+H17+I17+J17+K17+L17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52"/>
      <c r="N17" s="40"/>
      <c r="O17" s="40"/>
      <c r="P17" s="40"/>
      <c r="Q17" s="40"/>
      <c r="R17" s="40"/>
      <c r="S17" s="40"/>
      <c r="T17" s="40"/>
      <c r="U17" s="37"/>
    </row>
    <row r="18" spans="1:21" ht="12.75">
      <c r="A18" s="46"/>
      <c r="B18" s="49"/>
      <c r="C18" s="46"/>
      <c r="D18" s="6" t="s">
        <v>1</v>
      </c>
      <c r="E18" s="7">
        <f>F18+G18+H18+I18+J18+K18+L18</f>
        <v>1112400</v>
      </c>
      <c r="F18" s="7">
        <v>0</v>
      </c>
      <c r="G18" s="7">
        <v>1112400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52"/>
      <c r="N18" s="40"/>
      <c r="O18" s="40"/>
      <c r="P18" s="40"/>
      <c r="Q18" s="40"/>
      <c r="R18" s="40"/>
      <c r="S18" s="40"/>
      <c r="T18" s="40"/>
      <c r="U18" s="37"/>
    </row>
    <row r="19" spans="1:21" ht="12.75">
      <c r="A19" s="47"/>
      <c r="B19" s="50"/>
      <c r="C19" s="47"/>
      <c r="D19" s="6" t="s">
        <v>3</v>
      </c>
      <c r="E19" s="7">
        <f>F19+G19+H19+I19+J19+K19+L19</f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53"/>
      <c r="N19" s="41"/>
      <c r="O19" s="41"/>
      <c r="P19" s="41"/>
      <c r="Q19" s="41"/>
      <c r="R19" s="41"/>
      <c r="S19" s="41"/>
      <c r="T19" s="41"/>
      <c r="U19" s="37"/>
    </row>
    <row r="20" spans="1:21" ht="12.75">
      <c r="A20" s="45" t="s">
        <v>25</v>
      </c>
      <c r="B20" s="48" t="s">
        <v>35</v>
      </c>
      <c r="C20" s="51" t="s">
        <v>33</v>
      </c>
      <c r="D20" s="6" t="s">
        <v>4</v>
      </c>
      <c r="E20" s="7">
        <f>E22+E23+E24+E25</f>
        <v>386704</v>
      </c>
      <c r="F20" s="7">
        <f aca="true" t="shared" si="2" ref="F20:L20">F22+F23+F24+F25</f>
        <v>386704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36" t="s">
        <v>37</v>
      </c>
      <c r="N20" s="54">
        <v>100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7"/>
    </row>
    <row r="21" spans="1:21" ht="12.75">
      <c r="A21" s="46"/>
      <c r="B21" s="49"/>
      <c r="C21" s="46"/>
      <c r="D21" s="42" t="s">
        <v>22</v>
      </c>
      <c r="E21" s="43"/>
      <c r="F21" s="43"/>
      <c r="G21" s="43"/>
      <c r="H21" s="43"/>
      <c r="I21" s="43"/>
      <c r="J21" s="43"/>
      <c r="K21" s="43"/>
      <c r="L21" s="44"/>
      <c r="M21" s="52"/>
      <c r="N21" s="40"/>
      <c r="O21" s="40"/>
      <c r="P21" s="40"/>
      <c r="Q21" s="40"/>
      <c r="R21" s="40"/>
      <c r="S21" s="40"/>
      <c r="T21" s="40"/>
      <c r="U21" s="37"/>
    </row>
    <row r="22" spans="1:21" ht="12.75">
      <c r="A22" s="46"/>
      <c r="B22" s="49"/>
      <c r="C22" s="46"/>
      <c r="D22" s="6" t="s">
        <v>2</v>
      </c>
      <c r="E22" s="7">
        <f>F22+G22+H22+I22+J22+K22+L22</f>
        <v>386704</v>
      </c>
      <c r="F22" s="7">
        <v>386704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52"/>
      <c r="N22" s="40"/>
      <c r="O22" s="40"/>
      <c r="P22" s="40"/>
      <c r="Q22" s="40"/>
      <c r="R22" s="40"/>
      <c r="S22" s="40"/>
      <c r="T22" s="40"/>
      <c r="U22" s="37"/>
    </row>
    <row r="23" spans="1:21" ht="12.75">
      <c r="A23" s="46"/>
      <c r="B23" s="49"/>
      <c r="C23" s="46"/>
      <c r="D23" s="6" t="s">
        <v>0</v>
      </c>
      <c r="E23" s="7">
        <f>F23+G23+H23+I23+J23+K23+L23</f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52"/>
      <c r="N23" s="40"/>
      <c r="O23" s="40"/>
      <c r="P23" s="40"/>
      <c r="Q23" s="40"/>
      <c r="R23" s="40"/>
      <c r="S23" s="40"/>
      <c r="T23" s="40"/>
      <c r="U23" s="37"/>
    </row>
    <row r="24" spans="1:21" ht="12.75">
      <c r="A24" s="46"/>
      <c r="B24" s="49"/>
      <c r="C24" s="46"/>
      <c r="D24" s="6" t="s">
        <v>1</v>
      </c>
      <c r="E24" s="7">
        <f>F24+G24+H24+I24+J24+K24+L24</f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52"/>
      <c r="N24" s="40"/>
      <c r="O24" s="40"/>
      <c r="P24" s="40"/>
      <c r="Q24" s="40"/>
      <c r="R24" s="40"/>
      <c r="S24" s="40"/>
      <c r="T24" s="40"/>
      <c r="U24" s="37"/>
    </row>
    <row r="25" spans="1:21" ht="12.75">
      <c r="A25" s="47"/>
      <c r="B25" s="50"/>
      <c r="C25" s="47"/>
      <c r="D25" s="6" t="s">
        <v>3</v>
      </c>
      <c r="E25" s="7">
        <f>F25+G25+H25+I25+J25+K25+L25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53"/>
      <c r="N25" s="41"/>
      <c r="O25" s="41"/>
      <c r="P25" s="41"/>
      <c r="Q25" s="41"/>
      <c r="R25" s="41"/>
      <c r="S25" s="41"/>
      <c r="T25" s="41"/>
      <c r="U25" s="37"/>
    </row>
    <row r="26" spans="1:21" ht="12.75">
      <c r="A26" s="45" t="s">
        <v>26</v>
      </c>
      <c r="B26" s="48" t="s">
        <v>36</v>
      </c>
      <c r="C26" s="51" t="s">
        <v>33</v>
      </c>
      <c r="D26" s="6" t="s">
        <v>4</v>
      </c>
      <c r="E26" s="7">
        <f>E28+E29+E30+E31</f>
        <v>420111.06</v>
      </c>
      <c r="F26" s="7">
        <f aca="true" t="shared" si="3" ref="F26:L26">F28+F29+F30+F31</f>
        <v>420111.06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36" t="s">
        <v>37</v>
      </c>
      <c r="N26" s="54">
        <v>100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7"/>
    </row>
    <row r="27" spans="1:21" ht="12.75">
      <c r="A27" s="46"/>
      <c r="B27" s="49"/>
      <c r="C27" s="46"/>
      <c r="D27" s="42" t="s">
        <v>22</v>
      </c>
      <c r="E27" s="43"/>
      <c r="F27" s="43"/>
      <c r="G27" s="43"/>
      <c r="H27" s="43"/>
      <c r="I27" s="43"/>
      <c r="J27" s="43"/>
      <c r="K27" s="43"/>
      <c r="L27" s="44"/>
      <c r="M27" s="52"/>
      <c r="N27" s="40"/>
      <c r="O27" s="40"/>
      <c r="P27" s="40"/>
      <c r="Q27" s="40"/>
      <c r="R27" s="40"/>
      <c r="S27" s="40"/>
      <c r="T27" s="40"/>
      <c r="U27" s="37"/>
    </row>
    <row r="28" spans="1:21" ht="12.75">
      <c r="A28" s="46"/>
      <c r="B28" s="49"/>
      <c r="C28" s="46"/>
      <c r="D28" s="6" t="s">
        <v>2</v>
      </c>
      <c r="E28" s="7">
        <f>F28+G28+H28+I28+J28+K28+L28</f>
        <v>420111.06</v>
      </c>
      <c r="F28" s="7">
        <v>420111.06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52"/>
      <c r="N28" s="40"/>
      <c r="O28" s="40"/>
      <c r="P28" s="40"/>
      <c r="Q28" s="40"/>
      <c r="R28" s="40"/>
      <c r="S28" s="40"/>
      <c r="T28" s="40"/>
      <c r="U28" s="37"/>
    </row>
    <row r="29" spans="1:21" ht="12.75">
      <c r="A29" s="46"/>
      <c r="B29" s="49"/>
      <c r="C29" s="46"/>
      <c r="D29" s="6" t="s">
        <v>0</v>
      </c>
      <c r="E29" s="7">
        <f>F29+G29+H29+I29+J29+K29+L29</f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52"/>
      <c r="N29" s="40"/>
      <c r="O29" s="40"/>
      <c r="P29" s="40"/>
      <c r="Q29" s="40"/>
      <c r="R29" s="40"/>
      <c r="S29" s="40"/>
      <c r="T29" s="40"/>
      <c r="U29" s="37"/>
    </row>
    <row r="30" spans="1:21" ht="12.75">
      <c r="A30" s="46"/>
      <c r="B30" s="49"/>
      <c r="C30" s="46"/>
      <c r="D30" s="6" t="s">
        <v>1</v>
      </c>
      <c r="E30" s="7">
        <f>F30+G30+H30+I30+J30+K30+L30</f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52"/>
      <c r="N30" s="40"/>
      <c r="O30" s="40"/>
      <c r="P30" s="40"/>
      <c r="Q30" s="40"/>
      <c r="R30" s="40"/>
      <c r="S30" s="40"/>
      <c r="T30" s="40"/>
      <c r="U30" s="37"/>
    </row>
    <row r="31" spans="1:21" ht="18" customHeight="1">
      <c r="A31" s="47"/>
      <c r="B31" s="50"/>
      <c r="C31" s="47"/>
      <c r="D31" s="6" t="s">
        <v>3</v>
      </c>
      <c r="E31" s="7">
        <f>F31+G31+H31+I31+J31+K31+L31</f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53"/>
      <c r="N31" s="41"/>
      <c r="O31" s="41"/>
      <c r="P31" s="41"/>
      <c r="Q31" s="41"/>
      <c r="R31" s="41"/>
      <c r="S31" s="41"/>
      <c r="T31" s="41"/>
      <c r="U31" s="38"/>
    </row>
    <row r="32" spans="1:21" ht="12.75">
      <c r="A32" s="45"/>
      <c r="B32" s="63" t="s">
        <v>27</v>
      </c>
      <c r="C32" s="51"/>
      <c r="D32" s="6" t="s">
        <v>4</v>
      </c>
      <c r="E32" s="7">
        <f>E34+E35+E36+E37</f>
        <v>33670218.879999995</v>
      </c>
      <c r="F32" s="7">
        <f>F34</f>
        <v>3387030.24</v>
      </c>
      <c r="G32" s="7">
        <f aca="true" t="shared" si="4" ref="G32:L32">G34+G35+G36+G37</f>
        <v>8655664.55</v>
      </c>
      <c r="H32" s="7">
        <f t="shared" si="4"/>
        <v>34960</v>
      </c>
      <c r="I32" s="7">
        <f t="shared" si="4"/>
        <v>20900918.44</v>
      </c>
      <c r="J32" s="7">
        <f t="shared" si="4"/>
        <v>691645.65</v>
      </c>
      <c r="K32" s="7">
        <f t="shared" si="4"/>
        <v>0</v>
      </c>
      <c r="L32" s="7">
        <f t="shared" si="4"/>
        <v>0</v>
      </c>
      <c r="M32" s="75"/>
      <c r="N32" s="56"/>
      <c r="O32" s="56"/>
      <c r="P32" s="56"/>
      <c r="Q32" s="56"/>
      <c r="R32" s="56"/>
      <c r="S32" s="56"/>
      <c r="T32" s="56"/>
      <c r="U32" s="60"/>
    </row>
    <row r="33" spans="1:21" ht="12.75">
      <c r="A33" s="46"/>
      <c r="B33" s="64"/>
      <c r="C33" s="46"/>
      <c r="D33" s="42" t="s">
        <v>22</v>
      </c>
      <c r="E33" s="43"/>
      <c r="F33" s="43"/>
      <c r="G33" s="43"/>
      <c r="H33" s="43"/>
      <c r="I33" s="43"/>
      <c r="J33" s="43"/>
      <c r="K33" s="43"/>
      <c r="L33" s="44"/>
      <c r="M33" s="60"/>
      <c r="N33" s="57"/>
      <c r="O33" s="57"/>
      <c r="P33" s="57"/>
      <c r="Q33" s="57"/>
      <c r="R33" s="57"/>
      <c r="S33" s="57"/>
      <c r="T33" s="57"/>
      <c r="U33" s="61"/>
    </row>
    <row r="34" spans="1:21" ht="12.75">
      <c r="A34" s="46"/>
      <c r="B34" s="64"/>
      <c r="C34" s="46"/>
      <c r="D34" s="6" t="s">
        <v>2</v>
      </c>
      <c r="E34" s="7">
        <f>F34+G34+H34+I34+J34+K34+L34</f>
        <v>32557818.88</v>
      </c>
      <c r="F34" s="7">
        <f>F10+F16+F22+F28</f>
        <v>3387030.24</v>
      </c>
      <c r="G34" s="7">
        <f>G10+G16+G22+G28</f>
        <v>7543264.55</v>
      </c>
      <c r="H34" s="7">
        <f>H10</f>
        <v>34960</v>
      </c>
      <c r="I34" s="7">
        <f>I14</f>
        <v>20900918.44</v>
      </c>
      <c r="J34" s="7">
        <f>J16</f>
        <v>691645.65</v>
      </c>
      <c r="K34" s="7">
        <v>0</v>
      </c>
      <c r="L34" s="7">
        <v>0</v>
      </c>
      <c r="M34" s="60"/>
      <c r="N34" s="57"/>
      <c r="O34" s="57"/>
      <c r="P34" s="57"/>
      <c r="Q34" s="57"/>
      <c r="R34" s="57"/>
      <c r="S34" s="57"/>
      <c r="T34" s="57"/>
      <c r="U34" s="61"/>
    </row>
    <row r="35" spans="1:21" ht="12.75">
      <c r="A35" s="46"/>
      <c r="B35" s="64"/>
      <c r="C35" s="46"/>
      <c r="D35" s="6" t="s">
        <v>0</v>
      </c>
      <c r="E35" s="7">
        <f>F35+G35+H35+I35+J35+K35+L35</f>
        <v>0</v>
      </c>
      <c r="F35" s="7">
        <v>0</v>
      </c>
      <c r="G35" s="7">
        <f>0</f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60"/>
      <c r="N35" s="57"/>
      <c r="O35" s="57"/>
      <c r="P35" s="57"/>
      <c r="Q35" s="57"/>
      <c r="R35" s="57"/>
      <c r="S35" s="57"/>
      <c r="T35" s="57"/>
      <c r="U35" s="61"/>
    </row>
    <row r="36" spans="1:21" ht="12.75">
      <c r="A36" s="46"/>
      <c r="B36" s="64"/>
      <c r="C36" s="46"/>
      <c r="D36" s="6" t="s">
        <v>1</v>
      </c>
      <c r="E36" s="7">
        <f>F36+G36+H36+I36+J36+K36+L36</f>
        <v>1112400</v>
      </c>
      <c r="F36" s="7">
        <v>0</v>
      </c>
      <c r="G36" s="7">
        <f>G18</f>
        <v>1112400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60"/>
      <c r="N36" s="57"/>
      <c r="O36" s="57"/>
      <c r="P36" s="57"/>
      <c r="Q36" s="57"/>
      <c r="R36" s="57"/>
      <c r="S36" s="57"/>
      <c r="T36" s="57"/>
      <c r="U36" s="61"/>
    </row>
    <row r="37" spans="1:21" ht="12.75">
      <c r="A37" s="47"/>
      <c r="B37" s="65"/>
      <c r="C37" s="47"/>
      <c r="D37" s="6" t="s">
        <v>3</v>
      </c>
      <c r="E37" s="7">
        <f>F37+G37+H37+I37+J37+K37+L37</f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6"/>
      <c r="N37" s="58"/>
      <c r="O37" s="58"/>
      <c r="P37" s="58"/>
      <c r="Q37" s="58"/>
      <c r="R37" s="58"/>
      <c r="S37" s="58"/>
      <c r="T37" s="58"/>
      <c r="U37" s="74"/>
    </row>
    <row r="38" spans="1:21" ht="12.75">
      <c r="A38" s="5">
        <v>2</v>
      </c>
      <c r="B38" s="79" t="s">
        <v>39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1" ht="12.75" customHeight="1">
      <c r="A39" s="45" t="s">
        <v>7</v>
      </c>
      <c r="B39" s="73" t="s">
        <v>40</v>
      </c>
      <c r="C39" s="51" t="s">
        <v>10</v>
      </c>
      <c r="D39" s="6" t="s">
        <v>4</v>
      </c>
      <c r="E39" s="7">
        <f>E41+E42+E43+E44</f>
        <v>3942314</v>
      </c>
      <c r="F39" s="7">
        <f aca="true" t="shared" si="5" ref="F39:L39">F41+F42+F43+F44</f>
        <v>3038917</v>
      </c>
      <c r="G39" s="7">
        <f t="shared" si="5"/>
        <v>0</v>
      </c>
      <c r="H39" s="7">
        <f t="shared" si="5"/>
        <v>903397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36" t="s">
        <v>37</v>
      </c>
      <c r="N39" s="54">
        <v>100</v>
      </c>
      <c r="O39" s="54">
        <v>0</v>
      </c>
      <c r="P39" s="54">
        <v>100</v>
      </c>
      <c r="Q39" s="54">
        <v>0</v>
      </c>
      <c r="R39" s="54">
        <v>0</v>
      </c>
      <c r="S39" s="54">
        <v>0</v>
      </c>
      <c r="T39" s="54">
        <v>0</v>
      </c>
      <c r="U39" s="36" t="s">
        <v>23</v>
      </c>
    </row>
    <row r="40" spans="1:21" ht="12.75" customHeight="1">
      <c r="A40" s="46"/>
      <c r="B40" s="61"/>
      <c r="C40" s="46"/>
      <c r="D40" s="42" t="s">
        <v>22</v>
      </c>
      <c r="E40" s="43"/>
      <c r="F40" s="43"/>
      <c r="G40" s="43"/>
      <c r="H40" s="43"/>
      <c r="I40" s="43"/>
      <c r="J40" s="43"/>
      <c r="K40" s="43"/>
      <c r="L40" s="44"/>
      <c r="M40" s="52"/>
      <c r="N40" s="59"/>
      <c r="O40" s="59"/>
      <c r="P40" s="59"/>
      <c r="Q40" s="59"/>
      <c r="R40" s="59"/>
      <c r="S40" s="59"/>
      <c r="T40" s="59"/>
      <c r="U40" s="37"/>
    </row>
    <row r="41" spans="1:21" ht="12.75" customHeight="1">
      <c r="A41" s="46"/>
      <c r="B41" s="61"/>
      <c r="C41" s="46"/>
      <c r="D41" s="6" t="s">
        <v>2</v>
      </c>
      <c r="E41" s="7">
        <f>F41+G41+H41+I41+J41+K41+L41</f>
        <v>3942314</v>
      </c>
      <c r="F41" s="7">
        <v>3038917</v>
      </c>
      <c r="G41" s="7">
        <v>0</v>
      </c>
      <c r="H41" s="7">
        <v>903397</v>
      </c>
      <c r="I41" s="7">
        <v>0</v>
      </c>
      <c r="J41" s="7">
        <v>0</v>
      </c>
      <c r="K41" s="7">
        <v>0</v>
      </c>
      <c r="L41" s="7">
        <v>0</v>
      </c>
      <c r="M41" s="52"/>
      <c r="N41" s="59"/>
      <c r="O41" s="59"/>
      <c r="P41" s="59"/>
      <c r="Q41" s="59"/>
      <c r="R41" s="59"/>
      <c r="S41" s="59"/>
      <c r="T41" s="59"/>
      <c r="U41" s="37"/>
    </row>
    <row r="42" spans="1:21" ht="12.75" customHeight="1">
      <c r="A42" s="46"/>
      <c r="B42" s="61"/>
      <c r="C42" s="46"/>
      <c r="D42" s="6" t="s">
        <v>0</v>
      </c>
      <c r="E42" s="7">
        <f>F42+G42+H42+I42+J42+K42+L42</f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52"/>
      <c r="N42" s="59"/>
      <c r="O42" s="59"/>
      <c r="P42" s="59"/>
      <c r="Q42" s="59"/>
      <c r="R42" s="59"/>
      <c r="S42" s="59"/>
      <c r="T42" s="59"/>
      <c r="U42" s="37"/>
    </row>
    <row r="43" spans="1:21" ht="12.75" customHeight="1">
      <c r="A43" s="46"/>
      <c r="B43" s="61"/>
      <c r="C43" s="46"/>
      <c r="D43" s="6" t="s">
        <v>1</v>
      </c>
      <c r="E43" s="7">
        <f>F43+G43+H43+I43+J43+K43+L43</f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52"/>
      <c r="N43" s="59"/>
      <c r="O43" s="59"/>
      <c r="P43" s="59"/>
      <c r="Q43" s="59"/>
      <c r="R43" s="59"/>
      <c r="S43" s="59"/>
      <c r="T43" s="59"/>
      <c r="U43" s="37"/>
    </row>
    <row r="44" spans="1:21" ht="12.75" customHeight="1">
      <c r="A44" s="47"/>
      <c r="B44" s="74"/>
      <c r="C44" s="47"/>
      <c r="D44" s="6" t="s">
        <v>3</v>
      </c>
      <c r="E44" s="7">
        <f>F44+G44+H44+I44+J44+K44+L44</f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53"/>
      <c r="N44" s="59"/>
      <c r="O44" s="59"/>
      <c r="P44" s="59"/>
      <c r="Q44" s="59"/>
      <c r="R44" s="59"/>
      <c r="S44" s="59"/>
      <c r="T44" s="59"/>
      <c r="U44" s="37"/>
    </row>
    <row r="45" spans="1:21" ht="12.75" customHeight="1">
      <c r="A45" s="45"/>
      <c r="B45" s="63" t="s">
        <v>28</v>
      </c>
      <c r="C45" s="51"/>
      <c r="D45" s="6" t="s">
        <v>4</v>
      </c>
      <c r="E45" s="7">
        <f>F45+G45+H45+I45+J45+K45+L45</f>
        <v>3942314</v>
      </c>
      <c r="F45" s="7">
        <f>F47</f>
        <v>3038917</v>
      </c>
      <c r="G45" s="7">
        <f aca="true" t="shared" si="6" ref="G45:L45">G47</f>
        <v>0</v>
      </c>
      <c r="H45" s="7">
        <f t="shared" si="6"/>
        <v>903397</v>
      </c>
      <c r="I45" s="7">
        <f t="shared" si="6"/>
        <v>0</v>
      </c>
      <c r="J45" s="7">
        <f t="shared" si="6"/>
        <v>0</v>
      </c>
      <c r="K45" s="7">
        <f t="shared" si="6"/>
        <v>0</v>
      </c>
      <c r="L45" s="7">
        <f t="shared" si="6"/>
        <v>0</v>
      </c>
      <c r="M45" s="68"/>
      <c r="N45" s="56"/>
      <c r="O45" s="56"/>
      <c r="P45" s="56"/>
      <c r="Q45" s="56"/>
      <c r="R45" s="56"/>
      <c r="S45" s="56"/>
      <c r="T45" s="56"/>
      <c r="U45" s="37"/>
    </row>
    <row r="46" spans="1:21" ht="12.75" customHeight="1">
      <c r="A46" s="46"/>
      <c r="B46" s="64"/>
      <c r="C46" s="46"/>
      <c r="D46" s="42" t="s">
        <v>22</v>
      </c>
      <c r="E46" s="43"/>
      <c r="F46" s="43"/>
      <c r="G46" s="43"/>
      <c r="H46" s="43"/>
      <c r="I46" s="43"/>
      <c r="J46" s="43"/>
      <c r="K46" s="43"/>
      <c r="L46" s="44"/>
      <c r="M46" s="69"/>
      <c r="N46" s="57"/>
      <c r="O46" s="57"/>
      <c r="P46" s="57"/>
      <c r="Q46" s="57"/>
      <c r="R46" s="57"/>
      <c r="S46" s="57"/>
      <c r="T46" s="57"/>
      <c r="U46" s="46"/>
    </row>
    <row r="47" spans="1:21" ht="12.75" customHeight="1">
      <c r="A47" s="46"/>
      <c r="B47" s="64"/>
      <c r="C47" s="46"/>
      <c r="D47" s="6" t="s">
        <v>2</v>
      </c>
      <c r="E47" s="7">
        <f>F47+G47+H47+I47+J47+K47+L47</f>
        <v>3942314</v>
      </c>
      <c r="F47" s="7">
        <f>F41</f>
        <v>3038917</v>
      </c>
      <c r="G47" s="7">
        <f aca="true" t="shared" si="7" ref="G47:L47">G41</f>
        <v>0</v>
      </c>
      <c r="H47" s="7">
        <f t="shared" si="7"/>
        <v>903397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0</v>
      </c>
      <c r="M47" s="69"/>
      <c r="N47" s="57"/>
      <c r="O47" s="57"/>
      <c r="P47" s="57"/>
      <c r="Q47" s="57"/>
      <c r="R47" s="57"/>
      <c r="S47" s="57"/>
      <c r="T47" s="57"/>
      <c r="U47" s="46"/>
    </row>
    <row r="48" spans="1:21" ht="12.75" customHeight="1">
      <c r="A48" s="46"/>
      <c r="B48" s="64"/>
      <c r="C48" s="46"/>
      <c r="D48" s="6" t="s">
        <v>0</v>
      </c>
      <c r="E48" s="7">
        <f>F48+G48+H48+I48+J48+K48+L48</f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69"/>
      <c r="N48" s="57"/>
      <c r="O48" s="57"/>
      <c r="P48" s="57"/>
      <c r="Q48" s="57"/>
      <c r="R48" s="57"/>
      <c r="S48" s="57"/>
      <c r="T48" s="57"/>
      <c r="U48" s="46"/>
    </row>
    <row r="49" spans="1:21" ht="12.75" customHeight="1">
      <c r="A49" s="46"/>
      <c r="B49" s="64"/>
      <c r="C49" s="46"/>
      <c r="D49" s="6" t="s">
        <v>1</v>
      </c>
      <c r="E49" s="7">
        <f>F49+G49+H49+I49+J49+K49+L49</f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69"/>
      <c r="N49" s="57"/>
      <c r="O49" s="57"/>
      <c r="P49" s="57"/>
      <c r="Q49" s="57"/>
      <c r="R49" s="57"/>
      <c r="S49" s="57"/>
      <c r="T49" s="57"/>
      <c r="U49" s="46"/>
    </row>
    <row r="50" spans="1:21" ht="12.75" customHeight="1">
      <c r="A50" s="47"/>
      <c r="B50" s="65"/>
      <c r="C50" s="47"/>
      <c r="D50" s="6" t="s">
        <v>3</v>
      </c>
      <c r="E50" s="7">
        <f>F50+G50+H50+I50+J50+K50+L50</f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69"/>
      <c r="N50" s="58"/>
      <c r="O50" s="58"/>
      <c r="P50" s="58"/>
      <c r="Q50" s="58"/>
      <c r="R50" s="58"/>
      <c r="S50" s="58"/>
      <c r="T50" s="58"/>
      <c r="U50" s="47"/>
    </row>
    <row r="51" spans="1:21" ht="12.75">
      <c r="A51" s="62"/>
      <c r="B51" s="63" t="s">
        <v>32</v>
      </c>
      <c r="C51" s="51"/>
      <c r="D51" s="6" t="s">
        <v>4</v>
      </c>
      <c r="E51" s="7">
        <f>E53+E54+E55+E56</f>
        <v>37612532.88</v>
      </c>
      <c r="F51" s="7">
        <f aca="true" t="shared" si="8" ref="F51:L51">F53+F54+F55+F56</f>
        <v>6425947.24</v>
      </c>
      <c r="G51" s="7">
        <f t="shared" si="8"/>
        <v>8655664.55</v>
      </c>
      <c r="H51" s="7">
        <f t="shared" si="8"/>
        <v>938357</v>
      </c>
      <c r="I51" s="7">
        <f t="shared" si="8"/>
        <v>20900918.44</v>
      </c>
      <c r="J51" s="7">
        <f t="shared" si="8"/>
        <v>691645.65</v>
      </c>
      <c r="K51" s="7">
        <f t="shared" si="8"/>
        <v>0</v>
      </c>
      <c r="L51" s="7">
        <f t="shared" si="8"/>
        <v>0</v>
      </c>
      <c r="M51" s="68"/>
      <c r="N51" s="56"/>
      <c r="O51" s="56"/>
      <c r="P51" s="56"/>
      <c r="Q51" s="56"/>
      <c r="R51" s="56"/>
      <c r="S51" s="56"/>
      <c r="T51" s="56"/>
      <c r="U51" s="60"/>
    </row>
    <row r="52" spans="1:21" ht="12.75">
      <c r="A52" s="62"/>
      <c r="B52" s="64"/>
      <c r="C52" s="66"/>
      <c r="D52" s="42" t="s">
        <v>22</v>
      </c>
      <c r="E52" s="43"/>
      <c r="F52" s="43"/>
      <c r="G52" s="43"/>
      <c r="H52" s="43"/>
      <c r="I52" s="43"/>
      <c r="J52" s="43"/>
      <c r="K52" s="43"/>
      <c r="L52" s="44"/>
      <c r="M52" s="69"/>
      <c r="N52" s="57"/>
      <c r="O52" s="57"/>
      <c r="P52" s="57"/>
      <c r="Q52" s="57"/>
      <c r="R52" s="57"/>
      <c r="S52" s="57"/>
      <c r="T52" s="57"/>
      <c r="U52" s="61"/>
    </row>
    <row r="53" spans="1:21" ht="12.75">
      <c r="A53" s="62"/>
      <c r="B53" s="64"/>
      <c r="C53" s="66"/>
      <c r="D53" s="6" t="s">
        <v>2</v>
      </c>
      <c r="E53" s="7">
        <f>F53+G53+H53+I53+J53+K53+L53</f>
        <v>36500132.88</v>
      </c>
      <c r="F53" s="7">
        <f>F34+F47</f>
        <v>6425947.24</v>
      </c>
      <c r="G53" s="7">
        <f>G34+G47</f>
        <v>7543264.55</v>
      </c>
      <c r="H53" s="7">
        <f>H34+H47</f>
        <v>938357</v>
      </c>
      <c r="I53" s="7">
        <f>I34</f>
        <v>20900918.44</v>
      </c>
      <c r="J53" s="7">
        <f>J34</f>
        <v>691645.65</v>
      </c>
      <c r="K53" s="7">
        <v>0</v>
      </c>
      <c r="L53" s="7">
        <v>0</v>
      </c>
      <c r="M53" s="69"/>
      <c r="N53" s="57"/>
      <c r="O53" s="57"/>
      <c r="P53" s="57"/>
      <c r="Q53" s="57"/>
      <c r="R53" s="57"/>
      <c r="S53" s="57"/>
      <c r="T53" s="57"/>
      <c r="U53" s="61"/>
    </row>
    <row r="54" spans="1:21" ht="12.75">
      <c r="A54" s="62"/>
      <c r="B54" s="64"/>
      <c r="C54" s="66"/>
      <c r="D54" s="6" t="s">
        <v>0</v>
      </c>
      <c r="E54" s="7">
        <f>F54+G54+H54+I54+J54+K54+L54</f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69"/>
      <c r="N54" s="57"/>
      <c r="O54" s="57"/>
      <c r="P54" s="57"/>
      <c r="Q54" s="57"/>
      <c r="R54" s="57"/>
      <c r="S54" s="57"/>
      <c r="T54" s="57"/>
      <c r="U54" s="61"/>
    </row>
    <row r="55" spans="1:21" ht="12.75">
      <c r="A55" s="62"/>
      <c r="B55" s="64"/>
      <c r="C55" s="66"/>
      <c r="D55" s="6" t="s">
        <v>1</v>
      </c>
      <c r="E55" s="7">
        <f>F55+G55+H55+I55+J55+K55+L55</f>
        <v>1112400</v>
      </c>
      <c r="F55" s="7">
        <v>0</v>
      </c>
      <c r="G55" s="7">
        <f>G36</f>
        <v>1112400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69"/>
      <c r="N55" s="57"/>
      <c r="O55" s="57"/>
      <c r="P55" s="57"/>
      <c r="Q55" s="57"/>
      <c r="R55" s="57"/>
      <c r="S55" s="57"/>
      <c r="T55" s="57"/>
      <c r="U55" s="61"/>
    </row>
    <row r="56" spans="1:21" ht="12.75">
      <c r="A56" s="62"/>
      <c r="B56" s="65"/>
      <c r="C56" s="67"/>
      <c r="D56" s="6" t="s">
        <v>3</v>
      </c>
      <c r="E56" s="7">
        <f>F56+G56+H56+I56+J56+K56+L56</f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0"/>
      <c r="N56" s="58"/>
      <c r="O56" s="58"/>
      <c r="P56" s="58"/>
      <c r="Q56" s="58"/>
      <c r="R56" s="58"/>
      <c r="S56" s="58"/>
      <c r="T56" s="58"/>
      <c r="U56" s="61"/>
    </row>
  </sheetData>
  <sheetProtection/>
  <mergeCells count="112">
    <mergeCell ref="D40:L40"/>
    <mergeCell ref="N32:N37"/>
    <mergeCell ref="S39:S44"/>
    <mergeCell ref="T39:T44"/>
    <mergeCell ref="O39:O44"/>
    <mergeCell ref="P39:P44"/>
    <mergeCell ref="N39:N44"/>
    <mergeCell ref="B7:U7"/>
    <mergeCell ref="R8:R13"/>
    <mergeCell ref="B38:U38"/>
    <mergeCell ref="U32:U37"/>
    <mergeCell ref="R32:R37"/>
    <mergeCell ref="O32:O37"/>
    <mergeCell ref="P32:P37"/>
    <mergeCell ref="B32:B37"/>
    <mergeCell ref="C32:C37"/>
    <mergeCell ref="D33:L33"/>
    <mergeCell ref="U3:U4"/>
    <mergeCell ref="A3:A4"/>
    <mergeCell ref="B3:B4"/>
    <mergeCell ref="C3:C4"/>
    <mergeCell ref="M3:T3"/>
    <mergeCell ref="B6:U6"/>
    <mergeCell ref="U39:U44"/>
    <mergeCell ref="M32:M37"/>
    <mergeCell ref="B8:B13"/>
    <mergeCell ref="C8:C13"/>
    <mergeCell ref="M8:M13"/>
    <mergeCell ref="P8:P13"/>
    <mergeCell ref="Q8:Q13"/>
    <mergeCell ref="S8:S13"/>
    <mergeCell ref="T8:T13"/>
    <mergeCell ref="D9:L9"/>
    <mergeCell ref="M45:M50"/>
    <mergeCell ref="A2:U2"/>
    <mergeCell ref="D3:D4"/>
    <mergeCell ref="E3:L3"/>
    <mergeCell ref="S32:S37"/>
    <mergeCell ref="A32:A37"/>
    <mergeCell ref="C39:C44"/>
    <mergeCell ref="A39:A44"/>
    <mergeCell ref="B39:B44"/>
    <mergeCell ref="M39:M44"/>
    <mergeCell ref="D52:L52"/>
    <mergeCell ref="C45:C50"/>
    <mergeCell ref="D46:L46"/>
    <mergeCell ref="A45:A50"/>
    <mergeCell ref="B45:B50"/>
    <mergeCell ref="U45:U50"/>
    <mergeCell ref="R45:R50"/>
    <mergeCell ref="S45:S50"/>
    <mergeCell ref="T45:T50"/>
    <mergeCell ref="Q45:Q50"/>
    <mergeCell ref="U51:U56"/>
    <mergeCell ref="N45:N50"/>
    <mergeCell ref="O45:O50"/>
    <mergeCell ref="P45:P50"/>
    <mergeCell ref="A51:A56"/>
    <mergeCell ref="B51:B56"/>
    <mergeCell ref="C51:C56"/>
    <mergeCell ref="M51:M56"/>
    <mergeCell ref="N51:N56"/>
    <mergeCell ref="O51:O56"/>
    <mergeCell ref="P51:P56"/>
    <mergeCell ref="Q51:Q56"/>
    <mergeCell ref="R51:R56"/>
    <mergeCell ref="S51:S56"/>
    <mergeCell ref="T51:T56"/>
    <mergeCell ref="T32:T37"/>
    <mergeCell ref="Q39:Q44"/>
    <mergeCell ref="R39:R44"/>
    <mergeCell ref="Q32:Q37"/>
    <mergeCell ref="T14:T19"/>
    <mergeCell ref="D15:L15"/>
    <mergeCell ref="A14:A19"/>
    <mergeCell ref="B14:B19"/>
    <mergeCell ref="C14:C19"/>
    <mergeCell ref="M14:M19"/>
    <mergeCell ref="N14:N19"/>
    <mergeCell ref="O14:O19"/>
    <mergeCell ref="O8:O13"/>
    <mergeCell ref="D21:L21"/>
    <mergeCell ref="A20:A25"/>
    <mergeCell ref="B20:B25"/>
    <mergeCell ref="C20:C25"/>
    <mergeCell ref="M20:M25"/>
    <mergeCell ref="N20:N25"/>
    <mergeCell ref="N8:N13"/>
    <mergeCell ref="A8:A13"/>
    <mergeCell ref="O26:O31"/>
    <mergeCell ref="P20:P25"/>
    <mergeCell ref="Q20:Q25"/>
    <mergeCell ref="R20:R25"/>
    <mergeCell ref="S20:S25"/>
    <mergeCell ref="T20:T25"/>
    <mergeCell ref="O20:O25"/>
    <mergeCell ref="D27:L27"/>
    <mergeCell ref="A26:A31"/>
    <mergeCell ref="B26:B31"/>
    <mergeCell ref="C26:C31"/>
    <mergeCell ref="M26:M31"/>
    <mergeCell ref="N26:N31"/>
    <mergeCell ref="U8:U31"/>
    <mergeCell ref="P26:P31"/>
    <mergeCell ref="Q26:Q31"/>
    <mergeCell ref="R26:R31"/>
    <mergeCell ref="S26:S31"/>
    <mergeCell ref="T26:T31"/>
    <mergeCell ref="P14:P19"/>
    <mergeCell ref="Q14:Q19"/>
    <mergeCell ref="R14:R19"/>
    <mergeCell ref="S14:S19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2017-09-29T14:07:00Z</cp:lastPrinted>
  <dcterms:created xsi:type="dcterms:W3CDTF">2013-06-06T11:09:14Z</dcterms:created>
  <dcterms:modified xsi:type="dcterms:W3CDTF">2017-10-12T13:42:42Z</dcterms:modified>
  <cp:category/>
  <cp:version/>
  <cp:contentType/>
  <cp:contentStatus/>
</cp:coreProperties>
</file>