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570" windowHeight="12285" tabRatio="886" activeTab="0"/>
  </bookViews>
  <sheets>
    <sheet name="табл.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<sst xmlns="http://schemas.openxmlformats.org/spreadsheetml/2006/main" count="150" uniqueCount="65">
  <si>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</si>
  <si>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</si>
  <si>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</si>
  <si>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</si>
  <si>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</si>
  <si>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</si>
  <si>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</si>
  <si>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</si>
  <si>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</si>
  <si>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</si>
  <si>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</si>
  <si>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</si>
  <si>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</si>
  <si>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</si>
  <si>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</si>
  <si>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</si>
  <si>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</si>
  <si>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</si>
  <si>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</si>
  <si>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</si>
  <si>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</si>
  <si>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</si>
  <si>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</si>
  <si>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</si>
  <si>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</si>
  <si>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</si>
  <si>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</si>
  <si>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</si>
  <si>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</si>
  <si>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</si>
  <si>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</si>
  <si>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УКС и МП</t>
  </si>
  <si>
    <t>3.1.</t>
  </si>
  <si>
    <t>не менее 93</t>
  </si>
  <si>
    <t>не менее 30</t>
  </si>
  <si>
    <t>Задача 3. Создание условий для работы клубных формирований</t>
  </si>
  <si>
    <t>не менее 90</t>
  </si>
  <si>
    <t>Всего по Подпрограмме 1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</si>
  <si>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</si>
  <si>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</si>
  <si>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</si>
  <si>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</si>
  <si>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</si>
  <si>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</si>
  <si>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</si>
  <si>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</si>
  <si>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</si>
  <si>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</si>
  <si>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</si>
  <si>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</si>
  <si>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</si>
  <si>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Количество клубных формирований, ед.</t>
  </si>
  <si>
    <t>Учреждения культурно-досугового типа, подведомственные  УКС и МП</t>
  </si>
  <si>
    <t>Сохранность контингента участников клубного формирования от первоначального формирования, %</t>
  </si>
  <si>
    <t xml:space="preserve">таблица № 3                                                                                         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</si>
  <si>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</si>
  <si>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</si>
  <si>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>Проведение фестивалей, выставок, смотров, конкурсов, конференций и иных программных мероприятий силами учреждений</t>
  </si>
  <si>
    <t>Организация деятельности клубных формирований</t>
  </si>
  <si>
    <t xml:space="preserve"> Проведение фестивалей, смотров, конкурсов, выставок, конференций и иных программных мероприятий силами учреждений</t>
  </si>
  <si>
    <t xml:space="preserve">Таблица  № 2                                                                        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</si>
  <si>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</si>
  <si>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</si>
  <si>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2014 -2020 </t>
  </si>
  <si>
    <t>Показатели результативности выполнения основных мероприятий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</si>
</sst>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0" fontId="11" fillId="30" borderId="10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/>
    </xf>
    <xf numFmtId="4" fontId="7" fillId="31" borderId="10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11" fillId="30" borderId="10" xfId="0" applyFont="1" applyFill="1" applyBorder="1" applyAlignment="1">
      <alignment vertical="center"/>
    </xf>
    <xf numFmtId="4" fontId="11" fillId="30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 vertical="center"/>
    </xf>
    <xf numFmtId="0" fontId="12" fillId="30" borderId="10" xfId="0" applyFont="1" applyFill="1" applyBorder="1" applyAlignment="1">
      <alignment vertical="center"/>
    </xf>
    <xf numFmtId="4" fontId="12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7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2" fontId="12" fillId="30" borderId="17" xfId="0" applyNumberFormat="1" applyFont="1" applyFill="1" applyBorder="1" applyAlignment="1">
      <alignment horizontal="left" vertical="center" wrapText="1"/>
    </xf>
    <xf numFmtId="2" fontId="12" fillId="30" borderId="11" xfId="0" applyNumberFormat="1" applyFont="1" applyFill="1" applyBorder="1" applyAlignment="1">
      <alignment horizontal="left" vertical="center" wrapText="1"/>
    </xf>
    <xf numFmtId="2" fontId="12" fillId="30" borderId="12" xfId="0" applyNumberFormat="1" applyFont="1" applyFill="1" applyBorder="1" applyAlignment="1">
      <alignment horizontal="left" vertical="center" wrapText="1"/>
    </xf>
    <xf numFmtId="0" fontId="12" fillId="30" borderId="15" xfId="0" applyFont="1" applyFill="1" applyBorder="1" applyAlignment="1">
      <alignment horizontal="left" vertical="center"/>
    </xf>
    <xf numFmtId="0" fontId="12" fillId="30" borderId="16" xfId="0" applyFont="1" applyFill="1" applyBorder="1" applyAlignment="1">
      <alignment horizontal="left" vertical="center"/>
    </xf>
    <xf numFmtId="0" fontId="12" fillId="30" borderId="14" xfId="0" applyFont="1" applyFill="1" applyBorder="1" applyAlignment="1">
      <alignment horizontal="left" vertical="center"/>
    </xf>
    <xf numFmtId="4" fontId="8" fillId="30" borderId="17" xfId="0" applyNumberFormat="1" applyFont="1" applyFill="1" applyBorder="1" applyAlignment="1">
      <alignment horizontal="center" vertical="center" wrapText="1"/>
    </xf>
    <xf numFmtId="4" fontId="8" fillId="30" borderId="11" xfId="0" applyNumberFormat="1" applyFont="1" applyFill="1" applyBorder="1" applyAlignment="1">
      <alignment horizontal="center" vertical="center" wrapText="1"/>
    </xf>
    <xf numFmtId="4" fontId="8" fillId="30" borderId="12" xfId="0" applyNumberFormat="1" applyFont="1" applyFill="1" applyBorder="1" applyAlignment="1">
      <alignment horizontal="center" vertical="center" wrapText="1"/>
    </xf>
    <xf numFmtId="2" fontId="7" fillId="30" borderId="17" xfId="0" applyNumberFormat="1" applyFont="1" applyFill="1" applyBorder="1" applyAlignment="1">
      <alignment horizontal="center" vertical="center"/>
    </xf>
    <xf numFmtId="2" fontId="7" fillId="30" borderId="11" xfId="0" applyNumberFormat="1" applyFont="1" applyFill="1" applyBorder="1" applyAlignment="1">
      <alignment horizontal="center" vertical="center"/>
    </xf>
    <xf numFmtId="2" fontId="7" fillId="3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A1">
      <selection activeCell="I19" sqref="I19"/>
    </sheetView>
  </sheetViews>
  <sheetFormatPr defaultColWidth="9.140625" defaultRowHeight="15"/>
  <cols>
    <col min="1" max="1" width="32.7109375" style="31" customWidth="1"/>
    <col min="2" max="2" width="18.28125" style="31" customWidth="1"/>
    <col min="3" max="8" width="15.28125" style="31" customWidth="1"/>
    <col min="9" max="9" width="15.140625" style="31" customWidth="1"/>
    <col min="10" max="16384" width="9.140625" style="31" customWidth="1"/>
  </cols>
  <sheetData>
    <row r="1" spans="5:10" ht="15.75">
      <c r="E1" s="32"/>
      <c r="G1" s="51" t="s">
        <v>60</v>
      </c>
      <c r="H1" s="51"/>
      <c r="I1" s="51"/>
      <c r="J1" s="33"/>
    </row>
    <row r="3" spans="1:9" ht="15.75">
      <c r="A3" s="52" t="s">
        <v>61</v>
      </c>
      <c r="B3" s="52"/>
      <c r="C3" s="52"/>
      <c r="D3" s="52"/>
      <c r="E3" s="52"/>
      <c r="F3" s="52"/>
      <c r="G3" s="52"/>
      <c r="H3" s="52"/>
      <c r="I3" s="52"/>
    </row>
    <row r="5" spans="1:9" ht="15.75">
      <c r="A5" s="53" t="s">
        <v>10</v>
      </c>
      <c r="B5" s="55" t="s">
        <v>11</v>
      </c>
      <c r="C5" s="57" t="s">
        <v>12</v>
      </c>
      <c r="D5" s="57"/>
      <c r="E5" s="57"/>
      <c r="F5" s="57"/>
      <c r="G5" s="57"/>
      <c r="H5" s="57"/>
      <c r="I5" s="57"/>
    </row>
    <row r="6" spans="1:9" ht="15.75">
      <c r="A6" s="54"/>
      <c r="B6" s="56"/>
      <c r="C6" s="36">
        <v>2014</v>
      </c>
      <c r="D6" s="36">
        <v>2015</v>
      </c>
      <c r="E6" s="36">
        <v>2016</v>
      </c>
      <c r="F6" s="36">
        <v>2017</v>
      </c>
      <c r="G6" s="36">
        <v>2018</v>
      </c>
      <c r="H6" s="36">
        <v>2019</v>
      </c>
      <c r="I6" s="37">
        <v>2020</v>
      </c>
    </row>
    <row r="7" spans="1:9" ht="15.75">
      <c r="A7" s="34">
        <v>1</v>
      </c>
      <c r="B7" s="35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7">
        <v>9</v>
      </c>
    </row>
    <row r="8" spans="1:9" ht="30" customHeight="1">
      <c r="A8" s="38" t="s">
        <v>37</v>
      </c>
      <c r="B8" s="39">
        <f>B10+B11+B12+B13</f>
        <v>1242325278.6299999</v>
      </c>
      <c r="C8" s="39">
        <f aca="true" t="shared" si="0" ref="C8:I8">C10+C11+C12+C13</f>
        <v>169671123.63000003</v>
      </c>
      <c r="D8" s="39">
        <f t="shared" si="0"/>
        <v>186085135</v>
      </c>
      <c r="E8" s="39">
        <f t="shared" si="0"/>
        <v>171040180</v>
      </c>
      <c r="F8" s="39">
        <f t="shared" si="0"/>
        <v>178882210</v>
      </c>
      <c r="G8" s="39">
        <f t="shared" si="0"/>
        <v>178882210</v>
      </c>
      <c r="H8" s="39">
        <f t="shared" si="0"/>
        <v>178882210</v>
      </c>
      <c r="I8" s="39">
        <f t="shared" si="0"/>
        <v>178882210</v>
      </c>
    </row>
    <row r="9" spans="1:9" ht="30" customHeight="1">
      <c r="A9" s="45" t="s">
        <v>13</v>
      </c>
      <c r="B9" s="46"/>
      <c r="C9" s="46"/>
      <c r="D9" s="46"/>
      <c r="E9" s="46"/>
      <c r="F9" s="46"/>
      <c r="G9" s="46"/>
      <c r="H9" s="46"/>
      <c r="I9" s="47"/>
    </row>
    <row r="10" spans="1:9" ht="30" customHeight="1">
      <c r="A10" s="40" t="s">
        <v>14</v>
      </c>
      <c r="B10" s="39">
        <f>C10+D10+E10+F10+G10+H10+I10</f>
        <v>1184946580.24</v>
      </c>
      <c r="C10" s="41">
        <f>C17</f>
        <v>160117960.24</v>
      </c>
      <c r="D10" s="41">
        <f aca="true" t="shared" si="1" ref="D10:I10">D17</f>
        <v>175577460</v>
      </c>
      <c r="E10" s="41">
        <f t="shared" si="1"/>
        <v>163757720</v>
      </c>
      <c r="F10" s="41">
        <f t="shared" si="1"/>
        <v>171373360</v>
      </c>
      <c r="G10" s="41">
        <f t="shared" si="1"/>
        <v>171373360</v>
      </c>
      <c r="H10" s="41">
        <f t="shared" si="1"/>
        <v>171373360</v>
      </c>
      <c r="I10" s="41">
        <f t="shared" si="1"/>
        <v>171373360</v>
      </c>
    </row>
    <row r="11" spans="1:9" ht="30" customHeight="1">
      <c r="A11" s="40" t="s">
        <v>15</v>
      </c>
      <c r="B11" s="39">
        <f>C11+D11+E11+F11+G11+H11+I11</f>
        <v>24864949.310000002</v>
      </c>
      <c r="C11" s="41">
        <f>C18</f>
        <v>4344894.3100000005</v>
      </c>
      <c r="D11" s="41">
        <f aca="true" t="shared" si="2" ref="D11:I11">D18</f>
        <v>6107515</v>
      </c>
      <c r="E11" s="41">
        <f t="shared" si="2"/>
        <v>2786260</v>
      </c>
      <c r="F11" s="41">
        <f t="shared" si="2"/>
        <v>2906570</v>
      </c>
      <c r="G11" s="41">
        <f t="shared" si="2"/>
        <v>2906570</v>
      </c>
      <c r="H11" s="41">
        <f t="shared" si="2"/>
        <v>2906570</v>
      </c>
      <c r="I11" s="41">
        <f t="shared" si="2"/>
        <v>2906570</v>
      </c>
    </row>
    <row r="12" spans="1:9" ht="30" customHeight="1">
      <c r="A12" s="40" t="s">
        <v>16</v>
      </c>
      <c r="B12" s="39">
        <f>C12+D12+E12+F12+G12+H12+I12</f>
        <v>0</v>
      </c>
      <c r="C12" s="41">
        <f>C19</f>
        <v>0</v>
      </c>
      <c r="D12" s="41">
        <f aca="true" t="shared" si="3" ref="D12:I12">D19</f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</row>
    <row r="13" spans="1:9" ht="30" customHeight="1">
      <c r="A13" s="40" t="s">
        <v>17</v>
      </c>
      <c r="B13" s="39">
        <f>C13+D13+E13+F13+G13+H13+I13</f>
        <v>32513749.08</v>
      </c>
      <c r="C13" s="41">
        <f>+C20</f>
        <v>5208269.08</v>
      </c>
      <c r="D13" s="41">
        <f aca="true" t="shared" si="4" ref="D13:I13">+D20</f>
        <v>4400160</v>
      </c>
      <c r="E13" s="41">
        <f t="shared" si="4"/>
        <v>4496200</v>
      </c>
      <c r="F13" s="41">
        <f t="shared" si="4"/>
        <v>4602280</v>
      </c>
      <c r="G13" s="41">
        <f t="shared" si="4"/>
        <v>4602280</v>
      </c>
      <c r="H13" s="41">
        <f t="shared" si="4"/>
        <v>4602280</v>
      </c>
      <c r="I13" s="41">
        <f t="shared" si="4"/>
        <v>4602280</v>
      </c>
    </row>
    <row r="14" spans="1:9" ht="30" customHeight="1">
      <c r="A14" s="48" t="s">
        <v>18</v>
      </c>
      <c r="B14" s="49"/>
      <c r="C14" s="49"/>
      <c r="D14" s="49"/>
      <c r="E14" s="49"/>
      <c r="F14" s="49"/>
      <c r="G14" s="49"/>
      <c r="H14" s="49"/>
      <c r="I14" s="50"/>
    </row>
    <row r="15" spans="1:9" ht="63" customHeight="1">
      <c r="A15" s="42" t="s">
        <v>30</v>
      </c>
      <c r="B15" s="39">
        <f>B17+B18+B19+B20</f>
        <v>1242325278.6299999</v>
      </c>
      <c r="C15" s="39">
        <f aca="true" t="shared" si="5" ref="C15:I15">C17+C18+C19+C20</f>
        <v>169671123.63000003</v>
      </c>
      <c r="D15" s="39">
        <f t="shared" si="5"/>
        <v>186085135</v>
      </c>
      <c r="E15" s="39">
        <f t="shared" si="5"/>
        <v>171040180</v>
      </c>
      <c r="F15" s="39">
        <f t="shared" si="5"/>
        <v>178882210</v>
      </c>
      <c r="G15" s="39">
        <f t="shared" si="5"/>
        <v>178882210</v>
      </c>
      <c r="H15" s="39">
        <f t="shared" si="5"/>
        <v>178882210</v>
      </c>
      <c r="I15" s="39">
        <f t="shared" si="5"/>
        <v>178882210</v>
      </c>
    </row>
    <row r="16" spans="1:9" ht="30" customHeight="1">
      <c r="A16" s="45" t="s">
        <v>13</v>
      </c>
      <c r="B16" s="46"/>
      <c r="C16" s="46"/>
      <c r="D16" s="46"/>
      <c r="E16" s="46"/>
      <c r="F16" s="46"/>
      <c r="G16" s="46"/>
      <c r="H16" s="46"/>
      <c r="I16" s="47"/>
    </row>
    <row r="17" spans="1:9" ht="30" customHeight="1">
      <c r="A17" s="40" t="s">
        <v>14</v>
      </c>
      <c r="B17" s="39">
        <f>C17+D17+E17+F17+G17+H17+I17</f>
        <v>1184946580.24</v>
      </c>
      <c r="C17" s="41">
        <f>'табл.3'!F60</f>
        <v>160117960.24</v>
      </c>
      <c r="D17" s="41">
        <v>175577460</v>
      </c>
      <c r="E17" s="41">
        <v>163757720</v>
      </c>
      <c r="F17" s="41">
        <v>171373360</v>
      </c>
      <c r="G17" s="41">
        <v>171373360</v>
      </c>
      <c r="H17" s="41">
        <v>171373360</v>
      </c>
      <c r="I17" s="41">
        <v>171373360</v>
      </c>
    </row>
    <row r="18" spans="1:9" ht="30" customHeight="1">
      <c r="A18" s="40" t="s">
        <v>15</v>
      </c>
      <c r="B18" s="39">
        <f>C18+D18+E18+F18+G18+H18+I18</f>
        <v>24864949.310000002</v>
      </c>
      <c r="C18" s="41">
        <f>'табл.3'!F61</f>
        <v>4344894.3100000005</v>
      </c>
      <c r="D18" s="41">
        <v>6107515</v>
      </c>
      <c r="E18" s="41">
        <v>2786260</v>
      </c>
      <c r="F18" s="41">
        <v>2906570</v>
      </c>
      <c r="G18" s="41">
        <v>2906570</v>
      </c>
      <c r="H18" s="41">
        <v>2906570</v>
      </c>
      <c r="I18" s="41">
        <v>2906570</v>
      </c>
    </row>
    <row r="19" spans="1:9" ht="30" customHeight="1">
      <c r="A19" s="40" t="s">
        <v>16</v>
      </c>
      <c r="B19" s="39">
        <f>C19+D19+E19+F19+G19+H19+I19</f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</row>
    <row r="20" spans="1:9" ht="30" customHeight="1">
      <c r="A20" s="40" t="s">
        <v>17</v>
      </c>
      <c r="B20" s="39">
        <f>C20+D20+E20+F20+G20+H20+I20</f>
        <v>32513749.08</v>
      </c>
      <c r="C20" s="41">
        <f>'табл.3'!F63</f>
        <v>5208269.08</v>
      </c>
      <c r="D20" s="41">
        <v>4400160</v>
      </c>
      <c r="E20" s="41">
        <v>4496200</v>
      </c>
      <c r="F20" s="41">
        <v>4602280</v>
      </c>
      <c r="G20" s="41">
        <v>4602280</v>
      </c>
      <c r="H20" s="41">
        <v>4602280</v>
      </c>
      <c r="I20" s="41">
        <v>4602280</v>
      </c>
    </row>
    <row r="22" ht="15.75">
      <c r="A22" s="43"/>
    </row>
    <row r="23" ht="15.75">
      <c r="A23" s="44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2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SheetLayoutView="115" zoomScalePageLayoutView="0" workbookViewId="0" topLeftCell="C1">
      <selection activeCell="L44" sqref="L44"/>
    </sheetView>
  </sheetViews>
  <sheetFormatPr defaultColWidth="9.140625" defaultRowHeight="15"/>
  <cols>
    <col min="1" max="1" width="9.140625" style="13" customWidth="1"/>
    <col min="2" max="2" width="36.140625" style="13" customWidth="1"/>
    <col min="3" max="3" width="10.8515625" style="13" customWidth="1"/>
    <col min="4" max="4" width="10.00390625" style="13" customWidth="1"/>
    <col min="5" max="5" width="15.421875" style="13" bestFit="1" customWidth="1"/>
    <col min="6" max="12" width="14.00390625" style="13" bestFit="1" customWidth="1"/>
    <col min="13" max="13" width="25.421875" style="13" customWidth="1"/>
    <col min="14" max="14" width="8.8515625" style="13" customWidth="1"/>
    <col min="15" max="15" width="8.57421875" style="13" customWidth="1"/>
    <col min="16" max="16" width="8.28125" style="13" customWidth="1"/>
    <col min="17" max="17" width="8.421875" style="13" customWidth="1"/>
    <col min="18" max="18" width="8.57421875" style="13" customWidth="1"/>
    <col min="19" max="19" width="8.28125" style="13" customWidth="1"/>
    <col min="20" max="20" width="8.140625" style="13" customWidth="1"/>
    <col min="21" max="21" width="24.28125" style="13" customWidth="1"/>
    <col min="22" max="16384" width="9.140625" style="13" customWidth="1"/>
  </cols>
  <sheetData>
    <row r="1" s="11" customFormat="1" ht="14.25" customHeight="1">
      <c r="U1" s="12" t="s">
        <v>54</v>
      </c>
    </row>
    <row r="2" spans="1:21" s="11" customFormat="1" ht="12.75">
      <c r="A2" s="98" t="s">
        <v>62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31.5" customHeight="1">
      <c r="A3" s="83" t="s">
        <v>7</v>
      </c>
      <c r="B3" s="84" t="s">
        <v>19</v>
      </c>
      <c r="C3" s="84" t="s">
        <v>20</v>
      </c>
      <c r="D3" s="84" t="s">
        <v>10</v>
      </c>
      <c r="E3" s="84" t="s">
        <v>27</v>
      </c>
      <c r="F3" s="84"/>
      <c r="G3" s="84"/>
      <c r="H3" s="84"/>
      <c r="I3" s="84"/>
      <c r="J3" s="84"/>
      <c r="K3" s="84"/>
      <c r="L3" s="84"/>
      <c r="M3" s="83" t="s">
        <v>64</v>
      </c>
      <c r="N3" s="83"/>
      <c r="O3" s="83"/>
      <c r="P3" s="83"/>
      <c r="Q3" s="83"/>
      <c r="R3" s="83"/>
      <c r="S3" s="83"/>
      <c r="T3" s="83"/>
      <c r="U3" s="81" t="s">
        <v>28</v>
      </c>
    </row>
    <row r="4" spans="1:21" ht="21" customHeight="1">
      <c r="A4" s="83"/>
      <c r="B4" s="84"/>
      <c r="C4" s="84"/>
      <c r="D4" s="84"/>
      <c r="E4" s="14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82"/>
    </row>
    <row r="5" spans="1:21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</row>
    <row r="6" spans="1:21" ht="12.75">
      <c r="A6" s="15"/>
      <c r="B6" s="85" t="s">
        <v>38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</row>
    <row r="7" spans="1:21" ht="12.75">
      <c r="A7" s="15">
        <v>1</v>
      </c>
      <c r="B7" s="69" t="s">
        <v>39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1:21" ht="12.75">
      <c r="A8" s="97" t="s">
        <v>5</v>
      </c>
      <c r="B8" s="60" t="s">
        <v>55</v>
      </c>
      <c r="C8" s="61" t="s">
        <v>63</v>
      </c>
      <c r="D8" s="16" t="s">
        <v>4</v>
      </c>
      <c r="E8" s="17">
        <f>E10+E11+E12+E13</f>
        <v>9064830</v>
      </c>
      <c r="F8" s="17">
        <f aca="true" t="shared" si="0" ref="F8:L8">F10+F11+F12+F13</f>
        <v>1729980</v>
      </c>
      <c r="G8" s="17">
        <f t="shared" si="0"/>
        <v>1733560</v>
      </c>
      <c r="H8" s="17">
        <f t="shared" si="0"/>
        <v>1166930</v>
      </c>
      <c r="I8" s="17">
        <f t="shared" si="0"/>
        <v>1108590</v>
      </c>
      <c r="J8" s="17">
        <f t="shared" si="0"/>
        <v>1108590</v>
      </c>
      <c r="K8" s="17">
        <f t="shared" si="0"/>
        <v>1108590</v>
      </c>
      <c r="L8" s="17">
        <f t="shared" si="0"/>
        <v>1108590</v>
      </c>
      <c r="M8" s="64" t="s">
        <v>48</v>
      </c>
      <c r="N8" s="67" t="s">
        <v>33</v>
      </c>
      <c r="O8" s="67" t="s">
        <v>33</v>
      </c>
      <c r="P8" s="67" t="s">
        <v>33</v>
      </c>
      <c r="Q8" s="67" t="s">
        <v>33</v>
      </c>
      <c r="R8" s="67" t="s">
        <v>33</v>
      </c>
      <c r="S8" s="67" t="s">
        <v>33</v>
      </c>
      <c r="T8" s="67" t="s">
        <v>33</v>
      </c>
      <c r="U8" s="79" t="s">
        <v>31</v>
      </c>
    </row>
    <row r="9" spans="1:21" ht="12.75">
      <c r="A9" s="97"/>
      <c r="B9" s="60"/>
      <c r="C9" s="62"/>
      <c r="D9" s="72" t="s">
        <v>29</v>
      </c>
      <c r="E9" s="73"/>
      <c r="F9" s="73"/>
      <c r="G9" s="73"/>
      <c r="H9" s="73"/>
      <c r="I9" s="73"/>
      <c r="J9" s="73"/>
      <c r="K9" s="73"/>
      <c r="L9" s="74"/>
      <c r="M9" s="65"/>
      <c r="N9" s="58"/>
      <c r="O9" s="58"/>
      <c r="P9" s="58"/>
      <c r="Q9" s="58"/>
      <c r="R9" s="58"/>
      <c r="S9" s="58"/>
      <c r="T9" s="58"/>
      <c r="U9" s="75"/>
    </row>
    <row r="10" spans="1:21" ht="12.75">
      <c r="A10" s="97"/>
      <c r="B10" s="60"/>
      <c r="C10" s="62"/>
      <c r="D10" s="19" t="s">
        <v>2</v>
      </c>
      <c r="E10" s="20">
        <f>F10+G10+H10+I10+J10+K10+L10</f>
        <v>9064830</v>
      </c>
      <c r="F10" s="20">
        <v>1729980</v>
      </c>
      <c r="G10" s="20">
        <v>1733560</v>
      </c>
      <c r="H10" s="20">
        <v>1166930</v>
      </c>
      <c r="I10" s="20">
        <v>1108590</v>
      </c>
      <c r="J10" s="20">
        <v>1108590</v>
      </c>
      <c r="K10" s="20">
        <v>1108590</v>
      </c>
      <c r="L10" s="20">
        <v>1108590</v>
      </c>
      <c r="M10" s="65"/>
      <c r="N10" s="58"/>
      <c r="O10" s="58"/>
      <c r="P10" s="58"/>
      <c r="Q10" s="58"/>
      <c r="R10" s="58"/>
      <c r="S10" s="58"/>
      <c r="T10" s="58"/>
      <c r="U10" s="75"/>
    </row>
    <row r="11" spans="1:21" ht="12.75">
      <c r="A11" s="97"/>
      <c r="B11" s="60"/>
      <c r="C11" s="62"/>
      <c r="D11" s="19" t="s">
        <v>0</v>
      </c>
      <c r="E11" s="20">
        <f>F11+G11+H11+I11+J11+K11+L11</f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65"/>
      <c r="N11" s="58"/>
      <c r="O11" s="58"/>
      <c r="P11" s="58"/>
      <c r="Q11" s="58"/>
      <c r="R11" s="58"/>
      <c r="S11" s="58"/>
      <c r="T11" s="58"/>
      <c r="U11" s="75"/>
    </row>
    <row r="12" spans="1:21" ht="12.75">
      <c r="A12" s="97"/>
      <c r="B12" s="60"/>
      <c r="C12" s="62"/>
      <c r="D12" s="19" t="s">
        <v>1</v>
      </c>
      <c r="E12" s="20">
        <f>F12+G12+H12+I12+J12+K12+L12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65"/>
      <c r="N12" s="58"/>
      <c r="O12" s="58"/>
      <c r="P12" s="58"/>
      <c r="Q12" s="58"/>
      <c r="R12" s="58"/>
      <c r="S12" s="58"/>
      <c r="T12" s="58"/>
      <c r="U12" s="75"/>
    </row>
    <row r="13" spans="1:21" ht="12.75">
      <c r="A13" s="97"/>
      <c r="B13" s="60"/>
      <c r="C13" s="63"/>
      <c r="D13" s="19" t="s">
        <v>3</v>
      </c>
      <c r="E13" s="20">
        <f>F13+G13+H13+I13+J13+K13+L13</f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66"/>
      <c r="N13" s="68"/>
      <c r="O13" s="68"/>
      <c r="P13" s="68"/>
      <c r="Q13" s="68"/>
      <c r="R13" s="68"/>
      <c r="S13" s="68"/>
      <c r="T13" s="68"/>
      <c r="U13" s="88"/>
    </row>
    <row r="14" spans="1:21" ht="12.75">
      <c r="A14" s="76"/>
      <c r="B14" s="99" t="s">
        <v>40</v>
      </c>
      <c r="C14" s="61"/>
      <c r="D14" s="16" t="s">
        <v>4</v>
      </c>
      <c r="E14" s="17">
        <f>E16+E17+E18+E19</f>
        <v>9064830</v>
      </c>
      <c r="F14" s="17">
        <f aca="true" t="shared" si="1" ref="F14:L14">F16+F17+F18+F19</f>
        <v>1729980</v>
      </c>
      <c r="G14" s="17">
        <f t="shared" si="1"/>
        <v>1733560</v>
      </c>
      <c r="H14" s="17">
        <f t="shared" si="1"/>
        <v>1166930</v>
      </c>
      <c r="I14" s="17">
        <f t="shared" si="1"/>
        <v>1108590</v>
      </c>
      <c r="J14" s="17">
        <f t="shared" si="1"/>
        <v>1108590</v>
      </c>
      <c r="K14" s="17">
        <f t="shared" si="1"/>
        <v>1108590</v>
      </c>
      <c r="L14" s="17">
        <f t="shared" si="1"/>
        <v>1108590</v>
      </c>
      <c r="M14" s="18"/>
      <c r="N14" s="10"/>
      <c r="O14" s="10"/>
      <c r="P14" s="10"/>
      <c r="Q14" s="10"/>
      <c r="R14" s="10"/>
      <c r="S14" s="10"/>
      <c r="T14" s="10"/>
      <c r="U14" s="29"/>
    </row>
    <row r="15" spans="1:21" ht="12.75">
      <c r="A15" s="77"/>
      <c r="B15" s="100"/>
      <c r="C15" s="62"/>
      <c r="D15" s="72" t="s">
        <v>29</v>
      </c>
      <c r="E15" s="73"/>
      <c r="F15" s="73"/>
      <c r="G15" s="73"/>
      <c r="H15" s="73"/>
      <c r="I15" s="73"/>
      <c r="J15" s="73"/>
      <c r="K15" s="73"/>
      <c r="L15" s="74"/>
      <c r="M15" s="18"/>
      <c r="N15" s="10"/>
      <c r="O15" s="10"/>
      <c r="P15" s="10"/>
      <c r="Q15" s="10"/>
      <c r="R15" s="10"/>
      <c r="S15" s="10"/>
      <c r="T15" s="10"/>
      <c r="U15" s="29"/>
    </row>
    <row r="16" spans="1:21" ht="12.75">
      <c r="A16" s="77"/>
      <c r="B16" s="100"/>
      <c r="C16" s="62"/>
      <c r="D16" s="19" t="s">
        <v>2</v>
      </c>
      <c r="E16" s="20">
        <f>E10</f>
        <v>9064830</v>
      </c>
      <c r="F16" s="20">
        <f aca="true" t="shared" si="2" ref="F16:L16">F10</f>
        <v>1729980</v>
      </c>
      <c r="G16" s="20">
        <f t="shared" si="2"/>
        <v>1733560</v>
      </c>
      <c r="H16" s="20">
        <f t="shared" si="2"/>
        <v>1166930</v>
      </c>
      <c r="I16" s="20">
        <f t="shared" si="2"/>
        <v>1108590</v>
      </c>
      <c r="J16" s="20">
        <f t="shared" si="2"/>
        <v>1108590</v>
      </c>
      <c r="K16" s="20">
        <f t="shared" si="2"/>
        <v>1108590</v>
      </c>
      <c r="L16" s="20">
        <f t="shared" si="2"/>
        <v>1108590</v>
      </c>
      <c r="M16" s="18"/>
      <c r="N16" s="10"/>
      <c r="O16" s="10"/>
      <c r="P16" s="10"/>
      <c r="Q16" s="10"/>
      <c r="R16" s="10"/>
      <c r="S16" s="10"/>
      <c r="T16" s="10"/>
      <c r="U16" s="29"/>
    </row>
    <row r="17" spans="1:21" ht="12.75">
      <c r="A17" s="77"/>
      <c r="B17" s="100"/>
      <c r="C17" s="62"/>
      <c r="D17" s="19" t="s">
        <v>0</v>
      </c>
      <c r="E17" s="20">
        <f aca="true" t="shared" si="3" ref="E17:L19">E11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18"/>
      <c r="N17" s="10"/>
      <c r="O17" s="10"/>
      <c r="P17" s="10"/>
      <c r="Q17" s="10"/>
      <c r="R17" s="10"/>
      <c r="S17" s="10"/>
      <c r="T17" s="10"/>
      <c r="U17" s="29"/>
    </row>
    <row r="18" spans="1:21" ht="12.75">
      <c r="A18" s="77"/>
      <c r="B18" s="100"/>
      <c r="C18" s="62"/>
      <c r="D18" s="19" t="s">
        <v>1</v>
      </c>
      <c r="E18" s="20">
        <f t="shared" si="3"/>
        <v>0</v>
      </c>
      <c r="F18" s="20">
        <f t="shared" si="3"/>
        <v>0</v>
      </c>
      <c r="G18" s="20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  <c r="M18" s="18"/>
      <c r="N18" s="10"/>
      <c r="O18" s="10"/>
      <c r="P18" s="10"/>
      <c r="Q18" s="10"/>
      <c r="R18" s="10"/>
      <c r="S18" s="10"/>
      <c r="T18" s="10"/>
      <c r="U18" s="29"/>
    </row>
    <row r="19" spans="1:21" ht="12.75">
      <c r="A19" s="78"/>
      <c r="B19" s="101"/>
      <c r="C19" s="63"/>
      <c r="D19" s="19" t="s">
        <v>3</v>
      </c>
      <c r="E19" s="20">
        <f t="shared" si="3"/>
        <v>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18"/>
      <c r="N19" s="10"/>
      <c r="O19" s="10"/>
      <c r="P19" s="10"/>
      <c r="Q19" s="10"/>
      <c r="R19" s="10"/>
      <c r="S19" s="10"/>
      <c r="T19" s="10"/>
      <c r="U19" s="29"/>
    </row>
    <row r="20" spans="1:21" ht="15">
      <c r="A20" s="3">
        <v>2</v>
      </c>
      <c r="B20" s="89" t="s">
        <v>41</v>
      </c>
      <c r="C20" s="90"/>
      <c r="D20" s="90"/>
      <c r="E20" s="90"/>
      <c r="F20" s="90"/>
      <c r="G20" s="90"/>
      <c r="H20" s="90"/>
      <c r="I20" s="90"/>
      <c r="J20" s="90"/>
      <c r="K20" s="90"/>
      <c r="L20" s="91"/>
      <c r="M20" s="18"/>
      <c r="N20" s="10"/>
      <c r="O20" s="10"/>
      <c r="P20" s="10"/>
      <c r="Q20" s="10"/>
      <c r="R20" s="10"/>
      <c r="S20" s="10"/>
      <c r="T20" s="10"/>
      <c r="U20" s="29"/>
    </row>
    <row r="21" spans="1:21" ht="12.75">
      <c r="A21" s="76" t="s">
        <v>6</v>
      </c>
      <c r="B21" s="92" t="s">
        <v>56</v>
      </c>
      <c r="C21" s="61" t="s">
        <v>63</v>
      </c>
      <c r="D21" s="16" t="s">
        <v>4</v>
      </c>
      <c r="E21" s="17">
        <f>E23+E24+E25+E26</f>
        <v>461856369.94</v>
      </c>
      <c r="F21" s="17">
        <f aca="true" t="shared" si="4" ref="F21:L21">F23+F24+F25+F26</f>
        <v>65942807.34</v>
      </c>
      <c r="G21" s="17">
        <f t="shared" si="4"/>
        <v>66695209.4</v>
      </c>
      <c r="H21" s="17">
        <f t="shared" si="4"/>
        <v>64753585.2</v>
      </c>
      <c r="I21" s="17">
        <f t="shared" si="4"/>
        <v>66116192</v>
      </c>
      <c r="J21" s="17">
        <f t="shared" si="4"/>
        <v>66116192</v>
      </c>
      <c r="K21" s="17">
        <f t="shared" si="4"/>
        <v>66116192</v>
      </c>
      <c r="L21" s="17">
        <f t="shared" si="4"/>
        <v>66116192</v>
      </c>
      <c r="M21" s="95" t="s">
        <v>47</v>
      </c>
      <c r="N21" s="58">
        <v>711</v>
      </c>
      <c r="O21" s="58">
        <v>815</v>
      </c>
      <c r="P21" s="58">
        <v>845</v>
      </c>
      <c r="Q21" s="58">
        <v>845</v>
      </c>
      <c r="R21" s="58">
        <v>845</v>
      </c>
      <c r="S21" s="58">
        <v>845</v>
      </c>
      <c r="T21" s="58">
        <v>845</v>
      </c>
      <c r="U21" s="75" t="s">
        <v>49</v>
      </c>
    </row>
    <row r="22" spans="1:21" ht="12.75" customHeight="1">
      <c r="A22" s="59"/>
      <c r="B22" s="93"/>
      <c r="C22" s="62"/>
      <c r="D22" s="72" t="s">
        <v>29</v>
      </c>
      <c r="E22" s="73"/>
      <c r="F22" s="73"/>
      <c r="G22" s="73"/>
      <c r="H22" s="73"/>
      <c r="I22" s="73"/>
      <c r="J22" s="73"/>
      <c r="K22" s="73"/>
      <c r="L22" s="74"/>
      <c r="M22" s="96"/>
      <c r="N22" s="59"/>
      <c r="O22" s="59"/>
      <c r="P22" s="59"/>
      <c r="Q22" s="59"/>
      <c r="R22" s="59"/>
      <c r="S22" s="59"/>
      <c r="T22" s="59"/>
      <c r="U22" s="59"/>
    </row>
    <row r="23" spans="1:21" ht="12.75" customHeight="1">
      <c r="A23" s="59"/>
      <c r="B23" s="93"/>
      <c r="C23" s="62"/>
      <c r="D23" s="19" t="s">
        <v>2</v>
      </c>
      <c r="E23" s="20">
        <f>F23+G23+H23+I23+J23+K23+L23</f>
        <v>445138064.94</v>
      </c>
      <c r="F23" s="20">
        <v>63783452.34</v>
      </c>
      <c r="G23" s="20">
        <v>64242079.4</v>
      </c>
      <c r="H23" s="20">
        <v>62417285.2</v>
      </c>
      <c r="I23" s="20">
        <v>63673812</v>
      </c>
      <c r="J23" s="20">
        <v>63673812</v>
      </c>
      <c r="K23" s="20">
        <v>63673812</v>
      </c>
      <c r="L23" s="20">
        <v>63673812</v>
      </c>
      <c r="M23" s="96"/>
      <c r="N23" s="59"/>
      <c r="O23" s="59"/>
      <c r="P23" s="59"/>
      <c r="Q23" s="59"/>
      <c r="R23" s="59"/>
      <c r="S23" s="59"/>
      <c r="T23" s="59"/>
      <c r="U23" s="59"/>
    </row>
    <row r="24" spans="1:21" ht="12.75" customHeight="1">
      <c r="A24" s="59"/>
      <c r="B24" s="93"/>
      <c r="C24" s="62"/>
      <c r="D24" s="19" t="s">
        <v>0</v>
      </c>
      <c r="E24" s="20">
        <f>F24+G24+H24+I24+J24+K24+L24</f>
        <v>435690</v>
      </c>
      <c r="F24" s="20">
        <v>222820</v>
      </c>
      <c r="G24" s="20">
        <v>212870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96"/>
      <c r="N24" s="59"/>
      <c r="O24" s="59"/>
      <c r="P24" s="59"/>
      <c r="Q24" s="59"/>
      <c r="R24" s="59"/>
      <c r="S24" s="59"/>
      <c r="T24" s="59"/>
      <c r="U24" s="59"/>
    </row>
    <row r="25" spans="1:21" ht="12.75" customHeight="1">
      <c r="A25" s="59"/>
      <c r="B25" s="93"/>
      <c r="C25" s="62"/>
      <c r="D25" s="19" t="s">
        <v>1</v>
      </c>
      <c r="E25" s="20">
        <f>F25+G25+H25+I25+J25+K25+L25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96"/>
      <c r="N25" s="59"/>
      <c r="O25" s="59"/>
      <c r="P25" s="59"/>
      <c r="Q25" s="59"/>
      <c r="R25" s="59"/>
      <c r="S25" s="59"/>
      <c r="T25" s="59"/>
      <c r="U25" s="59"/>
    </row>
    <row r="26" spans="1:21" ht="12.75" customHeight="1">
      <c r="A26" s="80"/>
      <c r="B26" s="94"/>
      <c r="C26" s="63"/>
      <c r="D26" s="19" t="s">
        <v>3</v>
      </c>
      <c r="E26" s="20">
        <f>F26+G26+H26+I26+J26+K26+L26</f>
        <v>16282615</v>
      </c>
      <c r="F26" s="20">
        <v>1936535</v>
      </c>
      <c r="G26" s="20">
        <v>2240260</v>
      </c>
      <c r="H26" s="20">
        <v>2336300</v>
      </c>
      <c r="I26" s="20">
        <v>2442380</v>
      </c>
      <c r="J26" s="20">
        <v>2442380</v>
      </c>
      <c r="K26" s="20">
        <v>2442380</v>
      </c>
      <c r="L26" s="20">
        <v>2442380</v>
      </c>
      <c r="M26" s="96"/>
      <c r="N26" s="59"/>
      <c r="O26" s="59"/>
      <c r="P26" s="59"/>
      <c r="Q26" s="59"/>
      <c r="R26" s="59"/>
      <c r="S26" s="59"/>
      <c r="T26" s="59"/>
      <c r="U26" s="59"/>
    </row>
    <row r="27" spans="1:21" ht="12.75">
      <c r="A27" s="76" t="s">
        <v>42</v>
      </c>
      <c r="B27" s="92" t="s">
        <v>57</v>
      </c>
      <c r="C27" s="61" t="s">
        <v>63</v>
      </c>
      <c r="D27" s="16" t="s">
        <v>4</v>
      </c>
      <c r="E27" s="17">
        <f>E29+E30+E31+E32</f>
        <v>3746652.4</v>
      </c>
      <c r="F27" s="17">
        <f aca="true" t="shared" si="5" ref="F27:L27">F29+F30+F31+F32</f>
        <v>782555</v>
      </c>
      <c r="G27" s="17">
        <f t="shared" si="5"/>
        <v>497500.6</v>
      </c>
      <c r="H27" s="17">
        <f t="shared" si="5"/>
        <v>495124.8</v>
      </c>
      <c r="I27" s="17">
        <f t="shared" si="5"/>
        <v>492868</v>
      </c>
      <c r="J27" s="17">
        <f t="shared" si="5"/>
        <v>492868</v>
      </c>
      <c r="K27" s="17">
        <f t="shared" si="5"/>
        <v>492868</v>
      </c>
      <c r="L27" s="17">
        <f t="shared" si="5"/>
        <v>492868</v>
      </c>
      <c r="M27" s="95" t="s">
        <v>50</v>
      </c>
      <c r="N27" s="58" t="s">
        <v>34</v>
      </c>
      <c r="O27" s="58" t="s">
        <v>34</v>
      </c>
      <c r="P27" s="58" t="s">
        <v>34</v>
      </c>
      <c r="Q27" s="58" t="s">
        <v>34</v>
      </c>
      <c r="R27" s="58" t="s">
        <v>34</v>
      </c>
      <c r="S27" s="58" t="s">
        <v>34</v>
      </c>
      <c r="T27" s="58" t="s">
        <v>34</v>
      </c>
      <c r="U27" s="75" t="s">
        <v>49</v>
      </c>
    </row>
    <row r="28" spans="1:21" ht="12.75" customHeight="1">
      <c r="A28" s="59"/>
      <c r="B28" s="93"/>
      <c r="C28" s="62"/>
      <c r="D28" s="72" t="s">
        <v>29</v>
      </c>
      <c r="E28" s="73"/>
      <c r="F28" s="73"/>
      <c r="G28" s="73"/>
      <c r="H28" s="73"/>
      <c r="I28" s="73"/>
      <c r="J28" s="73"/>
      <c r="K28" s="73"/>
      <c r="L28" s="74"/>
      <c r="M28" s="96"/>
      <c r="N28" s="59"/>
      <c r="O28" s="59"/>
      <c r="P28" s="59"/>
      <c r="Q28" s="59"/>
      <c r="R28" s="59"/>
      <c r="S28" s="59"/>
      <c r="T28" s="59"/>
      <c r="U28" s="59"/>
    </row>
    <row r="29" spans="1:21" ht="12.75" customHeight="1">
      <c r="A29" s="59"/>
      <c r="B29" s="93"/>
      <c r="C29" s="62"/>
      <c r="D29" s="19" t="s">
        <v>2</v>
      </c>
      <c r="E29" s="20">
        <f>F29+G29+H29+I29+J29+K29+L29</f>
        <v>467137.4</v>
      </c>
      <c r="F29" s="20">
        <v>203040</v>
      </c>
      <c r="G29" s="20">
        <v>47500.6</v>
      </c>
      <c r="H29" s="20">
        <v>45124.8</v>
      </c>
      <c r="I29" s="20">
        <v>42868</v>
      </c>
      <c r="J29" s="20">
        <v>42868</v>
      </c>
      <c r="K29" s="20">
        <v>42868</v>
      </c>
      <c r="L29" s="20">
        <v>42868</v>
      </c>
      <c r="M29" s="96"/>
      <c r="N29" s="59"/>
      <c r="O29" s="59"/>
      <c r="P29" s="59"/>
      <c r="Q29" s="59"/>
      <c r="R29" s="59"/>
      <c r="S29" s="59"/>
      <c r="T29" s="59"/>
      <c r="U29" s="59"/>
    </row>
    <row r="30" spans="1:21" ht="12.75" customHeight="1">
      <c r="A30" s="59"/>
      <c r="B30" s="93"/>
      <c r="C30" s="62"/>
      <c r="D30" s="19" t="s">
        <v>0</v>
      </c>
      <c r="E30" s="20">
        <f>F30+G30+H30+I30+J30+K30+L30</f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96"/>
      <c r="N30" s="59"/>
      <c r="O30" s="59"/>
      <c r="P30" s="59"/>
      <c r="Q30" s="59"/>
      <c r="R30" s="59"/>
      <c r="S30" s="59"/>
      <c r="T30" s="59"/>
      <c r="U30" s="59"/>
    </row>
    <row r="31" spans="1:21" ht="12.75" customHeight="1">
      <c r="A31" s="59"/>
      <c r="B31" s="93"/>
      <c r="C31" s="62"/>
      <c r="D31" s="19" t="s">
        <v>1</v>
      </c>
      <c r="E31" s="20">
        <f>F31+G31+H31+I31+J31+K31+L31</f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96"/>
      <c r="N31" s="59"/>
      <c r="O31" s="59"/>
      <c r="P31" s="59"/>
      <c r="Q31" s="59"/>
      <c r="R31" s="59"/>
      <c r="S31" s="59"/>
      <c r="T31" s="59"/>
      <c r="U31" s="59"/>
    </row>
    <row r="32" spans="1:21" ht="12.75" customHeight="1">
      <c r="A32" s="80"/>
      <c r="B32" s="94"/>
      <c r="C32" s="63"/>
      <c r="D32" s="19" t="s">
        <v>3</v>
      </c>
      <c r="E32" s="20">
        <f>F32+G32+H32+I32+J32+K32+L32</f>
        <v>3279515</v>
      </c>
      <c r="F32" s="20">
        <v>579515</v>
      </c>
      <c r="G32" s="20">
        <v>450000</v>
      </c>
      <c r="H32" s="20">
        <v>450000</v>
      </c>
      <c r="I32" s="20">
        <v>450000</v>
      </c>
      <c r="J32" s="20">
        <v>450000</v>
      </c>
      <c r="K32" s="20">
        <v>450000</v>
      </c>
      <c r="L32" s="20">
        <v>450000</v>
      </c>
      <c r="M32" s="96"/>
      <c r="N32" s="59"/>
      <c r="O32" s="59"/>
      <c r="P32" s="59"/>
      <c r="Q32" s="59"/>
      <c r="R32" s="59"/>
      <c r="S32" s="59"/>
      <c r="T32" s="59"/>
      <c r="U32" s="59"/>
    </row>
    <row r="33" spans="1:21" ht="12.75">
      <c r="A33" s="76"/>
      <c r="B33" s="99" t="s">
        <v>43</v>
      </c>
      <c r="C33" s="61"/>
      <c r="D33" s="16" t="s">
        <v>4</v>
      </c>
      <c r="E33" s="17">
        <f>E35+E36+E37+E38</f>
        <v>465603022.34</v>
      </c>
      <c r="F33" s="17">
        <f aca="true" t="shared" si="6" ref="F33:L33">F35+F36+F37+F38</f>
        <v>66725362.34</v>
      </c>
      <c r="G33" s="17">
        <f t="shared" si="6"/>
        <v>67192710</v>
      </c>
      <c r="H33" s="17">
        <f t="shared" si="6"/>
        <v>65248710</v>
      </c>
      <c r="I33" s="17">
        <f t="shared" si="6"/>
        <v>66609060</v>
      </c>
      <c r="J33" s="17">
        <f t="shared" si="6"/>
        <v>66609060</v>
      </c>
      <c r="K33" s="17">
        <f t="shared" si="6"/>
        <v>66609060</v>
      </c>
      <c r="L33" s="17">
        <f t="shared" si="6"/>
        <v>66609060</v>
      </c>
      <c r="M33" s="95"/>
      <c r="N33" s="58"/>
      <c r="O33" s="58"/>
      <c r="P33" s="58"/>
      <c r="Q33" s="58"/>
      <c r="R33" s="58"/>
      <c r="S33" s="58"/>
      <c r="T33" s="58"/>
      <c r="U33" s="65"/>
    </row>
    <row r="34" spans="1:21" ht="12.75">
      <c r="A34" s="59"/>
      <c r="B34" s="100"/>
      <c r="C34" s="59"/>
      <c r="D34" s="72" t="s">
        <v>29</v>
      </c>
      <c r="E34" s="73"/>
      <c r="F34" s="73"/>
      <c r="G34" s="73"/>
      <c r="H34" s="73"/>
      <c r="I34" s="73"/>
      <c r="J34" s="73"/>
      <c r="K34" s="73"/>
      <c r="L34" s="74"/>
      <c r="M34" s="96"/>
      <c r="N34" s="59"/>
      <c r="O34" s="59"/>
      <c r="P34" s="59"/>
      <c r="Q34" s="59"/>
      <c r="R34" s="59"/>
      <c r="S34" s="59"/>
      <c r="T34" s="59"/>
      <c r="U34" s="93"/>
    </row>
    <row r="35" spans="1:21" ht="12.75">
      <c r="A35" s="59"/>
      <c r="B35" s="100"/>
      <c r="C35" s="59"/>
      <c r="D35" s="19" t="s">
        <v>2</v>
      </c>
      <c r="E35" s="20">
        <f>E23+E29</f>
        <v>445605202.34</v>
      </c>
      <c r="F35" s="20">
        <f aca="true" t="shared" si="7" ref="F35:L35">F23+F29</f>
        <v>63986492.34</v>
      </c>
      <c r="G35" s="20">
        <f t="shared" si="7"/>
        <v>64289580</v>
      </c>
      <c r="H35" s="20">
        <f t="shared" si="7"/>
        <v>62462410</v>
      </c>
      <c r="I35" s="20">
        <f t="shared" si="7"/>
        <v>63716680</v>
      </c>
      <c r="J35" s="20">
        <f t="shared" si="7"/>
        <v>63716680</v>
      </c>
      <c r="K35" s="20">
        <f t="shared" si="7"/>
        <v>63716680</v>
      </c>
      <c r="L35" s="20">
        <f t="shared" si="7"/>
        <v>63716680</v>
      </c>
      <c r="M35" s="96"/>
      <c r="N35" s="59"/>
      <c r="O35" s="59"/>
      <c r="P35" s="59"/>
      <c r="Q35" s="59"/>
      <c r="R35" s="59"/>
      <c r="S35" s="59"/>
      <c r="T35" s="59"/>
      <c r="U35" s="93"/>
    </row>
    <row r="36" spans="1:21" ht="12.75">
      <c r="A36" s="59"/>
      <c r="B36" s="100"/>
      <c r="C36" s="59"/>
      <c r="D36" s="19" t="s">
        <v>0</v>
      </c>
      <c r="E36" s="20">
        <f aca="true" t="shared" si="8" ref="E36:L38">E24+E30</f>
        <v>435690</v>
      </c>
      <c r="F36" s="20">
        <f t="shared" si="8"/>
        <v>222820</v>
      </c>
      <c r="G36" s="20">
        <f t="shared" si="8"/>
        <v>212870</v>
      </c>
      <c r="H36" s="20">
        <f t="shared" si="8"/>
        <v>0</v>
      </c>
      <c r="I36" s="20">
        <f t="shared" si="8"/>
        <v>0</v>
      </c>
      <c r="J36" s="20">
        <f t="shared" si="8"/>
        <v>0</v>
      </c>
      <c r="K36" s="20">
        <f t="shared" si="8"/>
        <v>0</v>
      </c>
      <c r="L36" s="20">
        <f t="shared" si="8"/>
        <v>0</v>
      </c>
      <c r="M36" s="96"/>
      <c r="N36" s="59"/>
      <c r="O36" s="59"/>
      <c r="P36" s="59"/>
      <c r="Q36" s="59"/>
      <c r="R36" s="59"/>
      <c r="S36" s="59"/>
      <c r="T36" s="59"/>
      <c r="U36" s="93"/>
    </row>
    <row r="37" spans="1:21" ht="12.75">
      <c r="A37" s="59"/>
      <c r="B37" s="100"/>
      <c r="C37" s="59"/>
      <c r="D37" s="19" t="s">
        <v>1</v>
      </c>
      <c r="E37" s="20">
        <f t="shared" si="8"/>
        <v>0</v>
      </c>
      <c r="F37" s="20">
        <f t="shared" si="8"/>
        <v>0</v>
      </c>
      <c r="G37" s="20">
        <f t="shared" si="8"/>
        <v>0</v>
      </c>
      <c r="H37" s="20">
        <f t="shared" si="8"/>
        <v>0</v>
      </c>
      <c r="I37" s="20">
        <f t="shared" si="8"/>
        <v>0</v>
      </c>
      <c r="J37" s="20">
        <f t="shared" si="8"/>
        <v>0</v>
      </c>
      <c r="K37" s="20">
        <f t="shared" si="8"/>
        <v>0</v>
      </c>
      <c r="L37" s="20">
        <f t="shared" si="8"/>
        <v>0</v>
      </c>
      <c r="M37" s="96"/>
      <c r="N37" s="59"/>
      <c r="O37" s="59"/>
      <c r="P37" s="59"/>
      <c r="Q37" s="59"/>
      <c r="R37" s="59"/>
      <c r="S37" s="59"/>
      <c r="T37" s="59"/>
      <c r="U37" s="93"/>
    </row>
    <row r="38" spans="1:21" ht="12.75">
      <c r="A38" s="80"/>
      <c r="B38" s="101"/>
      <c r="C38" s="80"/>
      <c r="D38" s="19" t="s">
        <v>3</v>
      </c>
      <c r="E38" s="20">
        <f t="shared" si="8"/>
        <v>19562130</v>
      </c>
      <c r="F38" s="20">
        <f t="shared" si="8"/>
        <v>2516050</v>
      </c>
      <c r="G38" s="20">
        <f t="shared" si="8"/>
        <v>2690260</v>
      </c>
      <c r="H38" s="20">
        <f t="shared" si="8"/>
        <v>2786300</v>
      </c>
      <c r="I38" s="20">
        <f t="shared" si="8"/>
        <v>2892380</v>
      </c>
      <c r="J38" s="20">
        <f t="shared" si="8"/>
        <v>2892380</v>
      </c>
      <c r="K38" s="20">
        <f t="shared" si="8"/>
        <v>2892380</v>
      </c>
      <c r="L38" s="20">
        <f t="shared" si="8"/>
        <v>2892380</v>
      </c>
      <c r="M38" s="96"/>
      <c r="N38" s="59"/>
      <c r="O38" s="59"/>
      <c r="P38" s="59"/>
      <c r="Q38" s="59"/>
      <c r="R38" s="59"/>
      <c r="S38" s="59"/>
      <c r="T38" s="59"/>
      <c r="U38" s="93"/>
    </row>
    <row r="39" spans="1:21" ht="25.5">
      <c r="A39" s="6">
        <v>3</v>
      </c>
      <c r="B39" s="7" t="s">
        <v>35</v>
      </c>
      <c r="C39" s="5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5"/>
      <c r="O39" s="5"/>
      <c r="P39" s="5"/>
      <c r="Q39" s="5"/>
      <c r="R39" s="5"/>
      <c r="S39" s="5"/>
      <c r="T39" s="5"/>
      <c r="U39" s="30"/>
    </row>
    <row r="40" spans="1:21" ht="12.75">
      <c r="A40" s="97" t="s">
        <v>32</v>
      </c>
      <c r="B40" s="60" t="s">
        <v>58</v>
      </c>
      <c r="C40" s="61" t="s">
        <v>63</v>
      </c>
      <c r="D40" s="16" t="s">
        <v>4</v>
      </c>
      <c r="E40" s="17">
        <f>E42+E43+E44+E45</f>
        <v>760652938.1600001</v>
      </c>
      <c r="F40" s="17">
        <f aca="true" t="shared" si="9" ref="F40:L40">F42+F43+F44+F45</f>
        <v>99267907.16000001</v>
      </c>
      <c r="G40" s="17">
        <f t="shared" si="9"/>
        <v>116282685</v>
      </c>
      <c r="H40" s="17">
        <f t="shared" si="9"/>
        <v>103770770</v>
      </c>
      <c r="I40" s="17">
        <f t="shared" si="9"/>
        <v>110332894</v>
      </c>
      <c r="J40" s="17">
        <f t="shared" si="9"/>
        <v>110332894</v>
      </c>
      <c r="K40" s="17">
        <f t="shared" si="9"/>
        <v>110332894</v>
      </c>
      <c r="L40" s="17">
        <f t="shared" si="9"/>
        <v>110332894</v>
      </c>
      <c r="M40" s="64" t="s">
        <v>51</v>
      </c>
      <c r="N40" s="76">
        <v>132</v>
      </c>
      <c r="O40" s="76">
        <v>133</v>
      </c>
      <c r="P40" s="76">
        <v>131</v>
      </c>
      <c r="Q40" s="76">
        <v>131</v>
      </c>
      <c r="R40" s="76">
        <v>131</v>
      </c>
      <c r="S40" s="76">
        <v>131</v>
      </c>
      <c r="T40" s="76">
        <v>131</v>
      </c>
      <c r="U40" s="79" t="s">
        <v>52</v>
      </c>
    </row>
    <row r="41" spans="1:21" ht="12.75">
      <c r="A41" s="97"/>
      <c r="B41" s="60"/>
      <c r="C41" s="62"/>
      <c r="D41" s="72" t="s">
        <v>29</v>
      </c>
      <c r="E41" s="73"/>
      <c r="F41" s="73"/>
      <c r="G41" s="73"/>
      <c r="H41" s="73"/>
      <c r="I41" s="73"/>
      <c r="J41" s="73"/>
      <c r="K41" s="73"/>
      <c r="L41" s="74"/>
      <c r="M41" s="65"/>
      <c r="N41" s="77"/>
      <c r="O41" s="77"/>
      <c r="P41" s="77"/>
      <c r="Q41" s="77"/>
      <c r="R41" s="77"/>
      <c r="S41" s="77"/>
      <c r="T41" s="77"/>
      <c r="U41" s="59"/>
    </row>
    <row r="42" spans="1:21" ht="12.75">
      <c r="A42" s="97"/>
      <c r="B42" s="60"/>
      <c r="C42" s="62"/>
      <c r="D42" s="19" t="s">
        <v>2</v>
      </c>
      <c r="E42" s="20">
        <f>F42+G42+H42+I42+J42+K42+L42</f>
        <v>726407158.09</v>
      </c>
      <c r="F42" s="20">
        <v>93638712.09</v>
      </c>
      <c r="G42" s="20">
        <v>109003140</v>
      </c>
      <c r="H42" s="20">
        <v>99599610</v>
      </c>
      <c r="I42" s="20">
        <v>106041424</v>
      </c>
      <c r="J42" s="20">
        <v>106041424</v>
      </c>
      <c r="K42" s="20">
        <v>106041424</v>
      </c>
      <c r="L42" s="20">
        <v>106041424</v>
      </c>
      <c r="M42" s="65"/>
      <c r="N42" s="77"/>
      <c r="O42" s="77"/>
      <c r="P42" s="77"/>
      <c r="Q42" s="77"/>
      <c r="R42" s="77"/>
      <c r="S42" s="77"/>
      <c r="T42" s="77"/>
      <c r="U42" s="59"/>
    </row>
    <row r="43" spans="1:21" ht="12.75">
      <c r="A43" s="97"/>
      <c r="B43" s="60"/>
      <c r="C43" s="62"/>
      <c r="D43" s="19" t="s">
        <v>0</v>
      </c>
      <c r="E43" s="20">
        <f>F43+G43+H43+I43+J43+K43+L43</f>
        <v>24429259.310000002</v>
      </c>
      <c r="F43" s="20">
        <v>4122074.31</v>
      </c>
      <c r="G43" s="20">
        <v>5894645</v>
      </c>
      <c r="H43" s="20">
        <v>2786260</v>
      </c>
      <c r="I43" s="20">
        <v>2906570</v>
      </c>
      <c r="J43" s="20">
        <v>2906570</v>
      </c>
      <c r="K43" s="20">
        <v>2906570</v>
      </c>
      <c r="L43" s="20">
        <v>2906570</v>
      </c>
      <c r="M43" s="65"/>
      <c r="N43" s="77"/>
      <c r="O43" s="77"/>
      <c r="P43" s="77"/>
      <c r="Q43" s="77"/>
      <c r="R43" s="77"/>
      <c r="S43" s="77"/>
      <c r="T43" s="77"/>
      <c r="U43" s="59"/>
    </row>
    <row r="44" spans="1:21" ht="12.75">
      <c r="A44" s="97"/>
      <c r="B44" s="60"/>
      <c r="C44" s="62"/>
      <c r="D44" s="19" t="s">
        <v>1</v>
      </c>
      <c r="E44" s="20">
        <f>F44+G44+H44+I44+J44+K44+L44</f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65"/>
      <c r="N44" s="77"/>
      <c r="O44" s="77"/>
      <c r="P44" s="77"/>
      <c r="Q44" s="77"/>
      <c r="R44" s="77"/>
      <c r="S44" s="77"/>
      <c r="T44" s="77"/>
      <c r="U44" s="59"/>
    </row>
    <row r="45" spans="1:21" ht="12.75">
      <c r="A45" s="97"/>
      <c r="B45" s="60"/>
      <c r="C45" s="63"/>
      <c r="D45" s="19" t="s">
        <v>3</v>
      </c>
      <c r="E45" s="20">
        <f>F45+G45+H45+I45+J45+K45+L45</f>
        <v>9816520.76</v>
      </c>
      <c r="F45" s="20">
        <v>1507120.76</v>
      </c>
      <c r="G45" s="20">
        <v>1384900</v>
      </c>
      <c r="H45" s="20">
        <v>1384900</v>
      </c>
      <c r="I45" s="20">
        <v>1384900</v>
      </c>
      <c r="J45" s="20">
        <v>1384900</v>
      </c>
      <c r="K45" s="20">
        <v>1384900</v>
      </c>
      <c r="L45" s="20">
        <v>1384900</v>
      </c>
      <c r="M45" s="66"/>
      <c r="N45" s="78"/>
      <c r="O45" s="78"/>
      <c r="P45" s="78"/>
      <c r="Q45" s="78"/>
      <c r="R45" s="78"/>
      <c r="S45" s="78"/>
      <c r="T45" s="78"/>
      <c r="U45" s="80"/>
    </row>
    <row r="46" spans="1:21" ht="12.75">
      <c r="A46" s="97" t="s">
        <v>44</v>
      </c>
      <c r="B46" s="60" t="s">
        <v>59</v>
      </c>
      <c r="C46" s="61" t="s">
        <v>63</v>
      </c>
      <c r="D46" s="16" t="s">
        <v>4</v>
      </c>
      <c r="E46" s="17">
        <f>E48+E49+E50+E51</f>
        <v>7004488.130000001</v>
      </c>
      <c r="F46" s="17">
        <f aca="true" t="shared" si="10" ref="F46:L46">F48+F49+F50+F51</f>
        <v>1947874.1300000001</v>
      </c>
      <c r="G46" s="17">
        <f t="shared" si="10"/>
        <v>876180</v>
      </c>
      <c r="H46" s="17">
        <f t="shared" si="10"/>
        <v>853770</v>
      </c>
      <c r="I46" s="17">
        <f t="shared" si="10"/>
        <v>831666</v>
      </c>
      <c r="J46" s="17">
        <f t="shared" si="10"/>
        <v>831666</v>
      </c>
      <c r="K46" s="17">
        <f t="shared" si="10"/>
        <v>831666</v>
      </c>
      <c r="L46" s="17">
        <f t="shared" si="10"/>
        <v>831666</v>
      </c>
      <c r="M46" s="64" t="s">
        <v>53</v>
      </c>
      <c r="N46" s="67" t="s">
        <v>36</v>
      </c>
      <c r="O46" s="67" t="s">
        <v>36</v>
      </c>
      <c r="P46" s="67" t="s">
        <v>36</v>
      </c>
      <c r="Q46" s="67" t="s">
        <v>36</v>
      </c>
      <c r="R46" s="67" t="s">
        <v>36</v>
      </c>
      <c r="S46" s="67" t="s">
        <v>36</v>
      </c>
      <c r="T46" s="67" t="s">
        <v>36</v>
      </c>
      <c r="U46" s="75" t="s">
        <v>52</v>
      </c>
    </row>
    <row r="47" spans="1:21" ht="12.75">
      <c r="A47" s="97"/>
      <c r="B47" s="60"/>
      <c r="C47" s="62"/>
      <c r="D47" s="72" t="s">
        <v>29</v>
      </c>
      <c r="E47" s="73"/>
      <c r="F47" s="73"/>
      <c r="G47" s="73"/>
      <c r="H47" s="73"/>
      <c r="I47" s="73"/>
      <c r="J47" s="73"/>
      <c r="K47" s="73"/>
      <c r="L47" s="74"/>
      <c r="M47" s="65"/>
      <c r="N47" s="58"/>
      <c r="O47" s="58"/>
      <c r="P47" s="58"/>
      <c r="Q47" s="58"/>
      <c r="R47" s="58"/>
      <c r="S47" s="58"/>
      <c r="T47" s="58"/>
      <c r="U47" s="59"/>
    </row>
    <row r="48" spans="1:21" ht="12.75">
      <c r="A48" s="97"/>
      <c r="B48" s="60"/>
      <c r="C48" s="62"/>
      <c r="D48" s="19" t="s">
        <v>2</v>
      </c>
      <c r="E48" s="20">
        <f>F48+G48+H48+I48+J48+K48+L48</f>
        <v>3869389.81</v>
      </c>
      <c r="F48" s="20">
        <v>762775.81</v>
      </c>
      <c r="G48" s="20">
        <v>551180</v>
      </c>
      <c r="H48" s="20">
        <v>528770</v>
      </c>
      <c r="I48" s="20">
        <v>506666</v>
      </c>
      <c r="J48" s="20">
        <v>506666</v>
      </c>
      <c r="K48" s="20">
        <v>506666</v>
      </c>
      <c r="L48" s="20">
        <v>506666</v>
      </c>
      <c r="M48" s="65"/>
      <c r="N48" s="58"/>
      <c r="O48" s="58"/>
      <c r="P48" s="58"/>
      <c r="Q48" s="58"/>
      <c r="R48" s="58"/>
      <c r="S48" s="58"/>
      <c r="T48" s="58"/>
      <c r="U48" s="59"/>
    </row>
    <row r="49" spans="1:21" ht="12.75">
      <c r="A49" s="97"/>
      <c r="B49" s="60"/>
      <c r="C49" s="62"/>
      <c r="D49" s="19" t="s">
        <v>0</v>
      </c>
      <c r="E49" s="20">
        <f>F49+G49+H49+I49+J49+K49+L49</f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65"/>
      <c r="N49" s="58"/>
      <c r="O49" s="58"/>
      <c r="P49" s="58"/>
      <c r="Q49" s="58"/>
      <c r="R49" s="58"/>
      <c r="S49" s="58"/>
      <c r="T49" s="58"/>
      <c r="U49" s="59"/>
    </row>
    <row r="50" spans="1:21" ht="12.75">
      <c r="A50" s="97"/>
      <c r="B50" s="60"/>
      <c r="C50" s="62"/>
      <c r="D50" s="19" t="s">
        <v>1</v>
      </c>
      <c r="E50" s="20">
        <f>F50+G50+H50+I50+J50+K50+L50</f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65"/>
      <c r="N50" s="58"/>
      <c r="O50" s="58"/>
      <c r="P50" s="58"/>
      <c r="Q50" s="58"/>
      <c r="R50" s="58"/>
      <c r="S50" s="58"/>
      <c r="T50" s="58"/>
      <c r="U50" s="59"/>
    </row>
    <row r="51" spans="1:21" ht="12.75">
      <c r="A51" s="97"/>
      <c r="B51" s="60"/>
      <c r="C51" s="63"/>
      <c r="D51" s="19" t="s">
        <v>3</v>
      </c>
      <c r="E51" s="20">
        <f>F51+G51+H51+I51+J51+K51+L51</f>
        <v>3135098.3200000003</v>
      </c>
      <c r="F51" s="20">
        <v>1185098.32</v>
      </c>
      <c r="G51" s="20">
        <v>325000</v>
      </c>
      <c r="H51" s="20">
        <v>325000</v>
      </c>
      <c r="I51" s="20">
        <v>325000</v>
      </c>
      <c r="J51" s="20">
        <v>325000</v>
      </c>
      <c r="K51" s="20">
        <v>325000</v>
      </c>
      <c r="L51" s="20">
        <v>325000</v>
      </c>
      <c r="M51" s="66"/>
      <c r="N51" s="68"/>
      <c r="O51" s="68"/>
      <c r="P51" s="68"/>
      <c r="Q51" s="68"/>
      <c r="R51" s="68"/>
      <c r="S51" s="68"/>
      <c r="T51" s="68"/>
      <c r="U51" s="59"/>
    </row>
    <row r="52" spans="1:21" ht="12.75">
      <c r="A52" s="97"/>
      <c r="B52" s="99" t="s">
        <v>45</v>
      </c>
      <c r="C52" s="61"/>
      <c r="D52" s="16" t="s">
        <v>4</v>
      </c>
      <c r="E52" s="17">
        <f>E54+E55+E56+E57</f>
        <v>767657426.2900001</v>
      </c>
      <c r="F52" s="17">
        <f aca="true" t="shared" si="11" ref="F52:L52">F54+F55+F56+F57</f>
        <v>101215781.29</v>
      </c>
      <c r="G52" s="17">
        <f t="shared" si="11"/>
        <v>117158865</v>
      </c>
      <c r="H52" s="17">
        <f t="shared" si="11"/>
        <v>104624540</v>
      </c>
      <c r="I52" s="17">
        <f t="shared" si="11"/>
        <v>111164560</v>
      </c>
      <c r="J52" s="17">
        <f t="shared" si="11"/>
        <v>111164560</v>
      </c>
      <c r="K52" s="17">
        <f t="shared" si="11"/>
        <v>111164560</v>
      </c>
      <c r="L52" s="17">
        <f t="shared" si="11"/>
        <v>111164560</v>
      </c>
      <c r="M52" s="64"/>
      <c r="N52" s="67"/>
      <c r="O52" s="67"/>
      <c r="P52" s="67"/>
      <c r="Q52" s="67"/>
      <c r="R52" s="67"/>
      <c r="S52" s="67"/>
      <c r="T52" s="67"/>
      <c r="U52" s="64"/>
    </row>
    <row r="53" spans="1:21" ht="12.75">
      <c r="A53" s="97"/>
      <c r="B53" s="100"/>
      <c r="C53" s="62"/>
      <c r="D53" s="72" t="s">
        <v>29</v>
      </c>
      <c r="E53" s="73"/>
      <c r="F53" s="73"/>
      <c r="G53" s="73"/>
      <c r="H53" s="73"/>
      <c r="I53" s="73"/>
      <c r="J53" s="73"/>
      <c r="K53" s="73"/>
      <c r="L53" s="74"/>
      <c r="M53" s="65"/>
      <c r="N53" s="58"/>
      <c r="O53" s="58"/>
      <c r="P53" s="58"/>
      <c r="Q53" s="58"/>
      <c r="R53" s="58"/>
      <c r="S53" s="58"/>
      <c r="T53" s="58"/>
      <c r="U53" s="65"/>
    </row>
    <row r="54" spans="1:21" ht="12.75">
      <c r="A54" s="97"/>
      <c r="B54" s="100"/>
      <c r="C54" s="62"/>
      <c r="D54" s="19" t="s">
        <v>2</v>
      </c>
      <c r="E54" s="20">
        <f>E42+E48</f>
        <v>730276547.9</v>
      </c>
      <c r="F54" s="20">
        <f aca="true" t="shared" si="12" ref="F54:L54">F42+F48</f>
        <v>94401487.9</v>
      </c>
      <c r="G54" s="20">
        <f t="shared" si="12"/>
        <v>109554320</v>
      </c>
      <c r="H54" s="20">
        <f t="shared" si="12"/>
        <v>100128380</v>
      </c>
      <c r="I54" s="20">
        <f t="shared" si="12"/>
        <v>106548090</v>
      </c>
      <c r="J54" s="20">
        <f t="shared" si="12"/>
        <v>106548090</v>
      </c>
      <c r="K54" s="20">
        <f t="shared" si="12"/>
        <v>106548090</v>
      </c>
      <c r="L54" s="20">
        <f t="shared" si="12"/>
        <v>106548090</v>
      </c>
      <c r="M54" s="65"/>
      <c r="N54" s="58"/>
      <c r="O54" s="58"/>
      <c r="P54" s="58"/>
      <c r="Q54" s="58"/>
      <c r="R54" s="58"/>
      <c r="S54" s="58"/>
      <c r="T54" s="58"/>
      <c r="U54" s="65"/>
    </row>
    <row r="55" spans="1:21" ht="12.75">
      <c r="A55" s="97"/>
      <c r="B55" s="100"/>
      <c r="C55" s="62"/>
      <c r="D55" s="19" t="s">
        <v>0</v>
      </c>
      <c r="E55" s="20">
        <f aca="true" t="shared" si="13" ref="E55:L57">E43+E49</f>
        <v>24429259.310000002</v>
      </c>
      <c r="F55" s="20">
        <f t="shared" si="13"/>
        <v>4122074.31</v>
      </c>
      <c r="G55" s="20">
        <f t="shared" si="13"/>
        <v>5894645</v>
      </c>
      <c r="H55" s="20">
        <f t="shared" si="13"/>
        <v>2786260</v>
      </c>
      <c r="I55" s="20">
        <f t="shared" si="13"/>
        <v>2906570</v>
      </c>
      <c r="J55" s="20">
        <f t="shared" si="13"/>
        <v>2906570</v>
      </c>
      <c r="K55" s="20">
        <f t="shared" si="13"/>
        <v>2906570</v>
      </c>
      <c r="L55" s="20">
        <f t="shared" si="13"/>
        <v>2906570</v>
      </c>
      <c r="M55" s="65"/>
      <c r="N55" s="58"/>
      <c r="O55" s="58"/>
      <c r="P55" s="58"/>
      <c r="Q55" s="58"/>
      <c r="R55" s="58"/>
      <c r="S55" s="58"/>
      <c r="T55" s="58"/>
      <c r="U55" s="65"/>
    </row>
    <row r="56" spans="1:21" ht="12.75">
      <c r="A56" s="97"/>
      <c r="B56" s="100"/>
      <c r="C56" s="62"/>
      <c r="D56" s="19" t="s">
        <v>1</v>
      </c>
      <c r="E56" s="20">
        <f t="shared" si="13"/>
        <v>0</v>
      </c>
      <c r="F56" s="20">
        <f t="shared" si="13"/>
        <v>0</v>
      </c>
      <c r="G56" s="20">
        <f t="shared" si="13"/>
        <v>0</v>
      </c>
      <c r="H56" s="20">
        <f t="shared" si="13"/>
        <v>0</v>
      </c>
      <c r="I56" s="20">
        <f t="shared" si="13"/>
        <v>0</v>
      </c>
      <c r="J56" s="20">
        <f t="shared" si="13"/>
        <v>0</v>
      </c>
      <c r="K56" s="20">
        <f t="shared" si="13"/>
        <v>0</v>
      </c>
      <c r="L56" s="20">
        <f t="shared" si="13"/>
        <v>0</v>
      </c>
      <c r="M56" s="65"/>
      <c r="N56" s="58"/>
      <c r="O56" s="58"/>
      <c r="P56" s="58"/>
      <c r="Q56" s="58"/>
      <c r="R56" s="58"/>
      <c r="S56" s="58"/>
      <c r="T56" s="58"/>
      <c r="U56" s="65"/>
    </row>
    <row r="57" spans="1:21" ht="12.75">
      <c r="A57" s="97"/>
      <c r="B57" s="101"/>
      <c r="C57" s="63"/>
      <c r="D57" s="19" t="s">
        <v>3</v>
      </c>
      <c r="E57" s="20">
        <f t="shared" si="13"/>
        <v>12951619.08</v>
      </c>
      <c r="F57" s="20">
        <f t="shared" si="13"/>
        <v>2692219.08</v>
      </c>
      <c r="G57" s="20">
        <f t="shared" si="13"/>
        <v>1709900</v>
      </c>
      <c r="H57" s="20">
        <f t="shared" si="13"/>
        <v>1709900</v>
      </c>
      <c r="I57" s="20">
        <f t="shared" si="13"/>
        <v>1709900</v>
      </c>
      <c r="J57" s="20">
        <f t="shared" si="13"/>
        <v>1709900</v>
      </c>
      <c r="K57" s="20">
        <f t="shared" si="13"/>
        <v>1709900</v>
      </c>
      <c r="L57" s="20">
        <f t="shared" si="13"/>
        <v>1709900</v>
      </c>
      <c r="M57" s="66"/>
      <c r="N57" s="68"/>
      <c r="O57" s="68"/>
      <c r="P57" s="68"/>
      <c r="Q57" s="68"/>
      <c r="R57" s="68"/>
      <c r="S57" s="68"/>
      <c r="T57" s="68"/>
      <c r="U57" s="66"/>
    </row>
    <row r="58" spans="1:21" s="24" customFormat="1" ht="13.5">
      <c r="A58" s="8"/>
      <c r="B58" s="9" t="s">
        <v>46</v>
      </c>
      <c r="C58" s="102"/>
      <c r="D58" s="22" t="s">
        <v>4</v>
      </c>
      <c r="E58" s="23">
        <f aca="true" t="shared" si="14" ref="E58:L58">E60+E61+E62+E63</f>
        <v>1242325278.6299999</v>
      </c>
      <c r="F58" s="23">
        <f t="shared" si="14"/>
        <v>169671123.63000003</v>
      </c>
      <c r="G58" s="23">
        <f t="shared" si="14"/>
        <v>186085135</v>
      </c>
      <c r="H58" s="23">
        <f t="shared" si="14"/>
        <v>171040180</v>
      </c>
      <c r="I58" s="23">
        <f t="shared" si="14"/>
        <v>178882210</v>
      </c>
      <c r="J58" s="23">
        <f t="shared" si="14"/>
        <v>178882210</v>
      </c>
      <c r="K58" s="23">
        <f t="shared" si="14"/>
        <v>178882210</v>
      </c>
      <c r="L58" s="23">
        <f t="shared" si="14"/>
        <v>178882210</v>
      </c>
      <c r="M58" s="103"/>
      <c r="N58" s="109"/>
      <c r="O58" s="109"/>
      <c r="P58" s="109"/>
      <c r="Q58" s="109"/>
      <c r="R58" s="109"/>
      <c r="S58" s="109"/>
      <c r="T58" s="109"/>
      <c r="U58" s="112"/>
    </row>
    <row r="59" spans="1:21" s="24" customFormat="1" ht="13.5">
      <c r="A59" s="8"/>
      <c r="B59" s="9"/>
      <c r="C59" s="102"/>
      <c r="D59" s="106" t="s">
        <v>29</v>
      </c>
      <c r="E59" s="107"/>
      <c r="F59" s="107"/>
      <c r="G59" s="107"/>
      <c r="H59" s="107"/>
      <c r="I59" s="107"/>
      <c r="J59" s="107"/>
      <c r="K59" s="107"/>
      <c r="L59" s="108"/>
      <c r="M59" s="104"/>
      <c r="N59" s="110"/>
      <c r="O59" s="110"/>
      <c r="P59" s="110"/>
      <c r="Q59" s="110"/>
      <c r="R59" s="110"/>
      <c r="S59" s="110"/>
      <c r="T59" s="110"/>
      <c r="U59" s="113"/>
    </row>
    <row r="60" spans="1:21" s="24" customFormat="1" ht="13.5">
      <c r="A60" s="8"/>
      <c r="B60" s="9"/>
      <c r="C60" s="102"/>
      <c r="D60" s="25" t="s">
        <v>2</v>
      </c>
      <c r="E60" s="23">
        <f>F60+G60+H60+I60+J60+K60+L60</f>
        <v>1184946580.24</v>
      </c>
      <c r="F60" s="26">
        <f>F54+F35+F16</f>
        <v>160117960.24</v>
      </c>
      <c r="G60" s="26">
        <f aca="true" t="shared" si="15" ref="G60:L60">G54+G35+G16</f>
        <v>175577460</v>
      </c>
      <c r="H60" s="26">
        <f t="shared" si="15"/>
        <v>163757720</v>
      </c>
      <c r="I60" s="26">
        <f t="shared" si="15"/>
        <v>171373360</v>
      </c>
      <c r="J60" s="26">
        <f t="shared" si="15"/>
        <v>171373360</v>
      </c>
      <c r="K60" s="26">
        <f t="shared" si="15"/>
        <v>171373360</v>
      </c>
      <c r="L60" s="26">
        <f t="shared" si="15"/>
        <v>171373360</v>
      </c>
      <c r="M60" s="104"/>
      <c r="N60" s="110"/>
      <c r="O60" s="110"/>
      <c r="P60" s="110"/>
      <c r="Q60" s="110"/>
      <c r="R60" s="110"/>
      <c r="S60" s="110"/>
      <c r="T60" s="110"/>
      <c r="U60" s="113"/>
    </row>
    <row r="61" spans="1:21" s="24" customFormat="1" ht="13.5">
      <c r="A61" s="8"/>
      <c r="B61" s="9"/>
      <c r="C61" s="102"/>
      <c r="D61" s="25" t="s">
        <v>0</v>
      </c>
      <c r="E61" s="23">
        <f>F61+G61+H61+I61+J61+K61+L61</f>
        <v>24864949.310000002</v>
      </c>
      <c r="F61" s="26">
        <f>F55+F36</f>
        <v>4344894.3100000005</v>
      </c>
      <c r="G61" s="26">
        <f aca="true" t="shared" si="16" ref="G61:L61">G55+G36</f>
        <v>6107515</v>
      </c>
      <c r="H61" s="26">
        <f t="shared" si="16"/>
        <v>2786260</v>
      </c>
      <c r="I61" s="26">
        <f t="shared" si="16"/>
        <v>2906570</v>
      </c>
      <c r="J61" s="26">
        <f t="shared" si="16"/>
        <v>2906570</v>
      </c>
      <c r="K61" s="26">
        <f t="shared" si="16"/>
        <v>2906570</v>
      </c>
      <c r="L61" s="26">
        <f t="shared" si="16"/>
        <v>2906570</v>
      </c>
      <c r="M61" s="104"/>
      <c r="N61" s="110"/>
      <c r="O61" s="110"/>
      <c r="P61" s="110"/>
      <c r="Q61" s="110"/>
      <c r="R61" s="110"/>
      <c r="S61" s="110"/>
      <c r="T61" s="110"/>
      <c r="U61" s="113"/>
    </row>
    <row r="62" spans="1:21" s="24" customFormat="1" ht="13.5">
      <c r="A62" s="8"/>
      <c r="B62" s="9"/>
      <c r="C62" s="102"/>
      <c r="D62" s="25" t="s">
        <v>1</v>
      </c>
      <c r="E62" s="23">
        <f>F62+G62+H62+I62+J62+K62+L62</f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104"/>
      <c r="N62" s="110"/>
      <c r="O62" s="110"/>
      <c r="P62" s="110"/>
      <c r="Q62" s="110"/>
      <c r="R62" s="110"/>
      <c r="S62" s="110"/>
      <c r="T62" s="110"/>
      <c r="U62" s="113"/>
    </row>
    <row r="63" spans="1:21" s="24" customFormat="1" ht="13.5">
      <c r="A63" s="8"/>
      <c r="B63" s="9"/>
      <c r="C63" s="102"/>
      <c r="D63" s="25" t="s">
        <v>3</v>
      </c>
      <c r="E63" s="23">
        <f>F63+G63+H63+I63+J63+K63+L63</f>
        <v>32513749.08</v>
      </c>
      <c r="F63" s="26">
        <f>F57+F38</f>
        <v>5208269.08</v>
      </c>
      <c r="G63" s="26">
        <f aca="true" t="shared" si="17" ref="G63:L63">G57+G38</f>
        <v>4400160</v>
      </c>
      <c r="H63" s="26">
        <f t="shared" si="17"/>
        <v>4496200</v>
      </c>
      <c r="I63" s="26">
        <f t="shared" si="17"/>
        <v>4602280</v>
      </c>
      <c r="J63" s="26">
        <f t="shared" si="17"/>
        <v>4602280</v>
      </c>
      <c r="K63" s="26">
        <f t="shared" si="17"/>
        <v>4602280</v>
      </c>
      <c r="L63" s="26">
        <f t="shared" si="17"/>
        <v>4602280</v>
      </c>
      <c r="M63" s="105"/>
      <c r="N63" s="111"/>
      <c r="O63" s="111"/>
      <c r="P63" s="111"/>
      <c r="Q63" s="111"/>
      <c r="R63" s="111"/>
      <c r="S63" s="111"/>
      <c r="T63" s="111"/>
      <c r="U63" s="114"/>
    </row>
    <row r="64" spans="14:20" ht="12.75">
      <c r="N64" s="27"/>
      <c r="O64" s="27"/>
      <c r="P64" s="27"/>
      <c r="Q64" s="27"/>
      <c r="R64" s="27"/>
      <c r="S64" s="27"/>
      <c r="T64" s="27"/>
    </row>
    <row r="65" ht="12.75">
      <c r="B65" s="4"/>
    </row>
    <row r="66" ht="12.75">
      <c r="B66" s="4"/>
    </row>
    <row r="74" ht="12.75">
      <c r="H74" s="28"/>
    </row>
    <row r="75" ht="12.75">
      <c r="H75" s="28"/>
    </row>
  </sheetData>
  <sheetProtection/>
  <mergeCells count="117">
    <mergeCell ref="S52:S57"/>
    <mergeCell ref="T52:T57"/>
    <mergeCell ref="U52:U57"/>
    <mergeCell ref="A52:A57"/>
    <mergeCell ref="B52:B57"/>
    <mergeCell ref="C52:C57"/>
    <mergeCell ref="M52:M57"/>
    <mergeCell ref="N52:N57"/>
    <mergeCell ref="O52:O57"/>
    <mergeCell ref="D53:L53"/>
    <mergeCell ref="P52:P57"/>
    <mergeCell ref="Q52:Q57"/>
    <mergeCell ref="R33:R38"/>
    <mergeCell ref="S33:S38"/>
    <mergeCell ref="D34:L34"/>
    <mergeCell ref="Q46:Q51"/>
    <mergeCell ref="R46:R51"/>
    <mergeCell ref="S46:S51"/>
    <mergeCell ref="M33:M38"/>
    <mergeCell ref="N33:N38"/>
    <mergeCell ref="M27:M32"/>
    <mergeCell ref="N27:N32"/>
    <mergeCell ref="D47:L47"/>
    <mergeCell ref="Q33:Q38"/>
    <mergeCell ref="D28:L28"/>
    <mergeCell ref="P33:P38"/>
    <mergeCell ref="A33:A38"/>
    <mergeCell ref="B33:B38"/>
    <mergeCell ref="C33:C38"/>
    <mergeCell ref="T27:T32"/>
    <mergeCell ref="U27:U32"/>
    <mergeCell ref="O27:O32"/>
    <mergeCell ref="P27:P32"/>
    <mergeCell ref="T33:T38"/>
    <mergeCell ref="U33:U38"/>
    <mergeCell ref="O33:O38"/>
    <mergeCell ref="U58:U63"/>
    <mergeCell ref="R58:R63"/>
    <mergeCell ref="O40:O45"/>
    <mergeCell ref="U46:U51"/>
    <mergeCell ref="Q58:Q63"/>
    <mergeCell ref="P40:P45"/>
    <mergeCell ref="Q40:Q45"/>
    <mergeCell ref="R40:R45"/>
    <mergeCell ref="S40:S45"/>
    <mergeCell ref="R52:R57"/>
    <mergeCell ref="A27:A32"/>
    <mergeCell ref="T46:T51"/>
    <mergeCell ref="C58:C63"/>
    <mergeCell ref="M58:M63"/>
    <mergeCell ref="D59:L59"/>
    <mergeCell ref="S58:S63"/>
    <mergeCell ref="N58:N63"/>
    <mergeCell ref="O58:O63"/>
    <mergeCell ref="P58:P63"/>
    <mergeCell ref="T58:T63"/>
    <mergeCell ref="C27:C32"/>
    <mergeCell ref="A2:U2"/>
    <mergeCell ref="D3:D4"/>
    <mergeCell ref="E3:L3"/>
    <mergeCell ref="A40:A45"/>
    <mergeCell ref="B40:B45"/>
    <mergeCell ref="M40:M45"/>
    <mergeCell ref="M8:M13"/>
    <mergeCell ref="A14:A19"/>
    <mergeCell ref="B14:B19"/>
    <mergeCell ref="M21:M26"/>
    <mergeCell ref="A46:A51"/>
    <mergeCell ref="N8:N13"/>
    <mergeCell ref="D41:L41"/>
    <mergeCell ref="C40:C45"/>
    <mergeCell ref="N40:N45"/>
    <mergeCell ref="A8:A13"/>
    <mergeCell ref="A21:A26"/>
    <mergeCell ref="N21:N26"/>
    <mergeCell ref="B27:B32"/>
    <mergeCell ref="C14:C19"/>
    <mergeCell ref="B20:L20"/>
    <mergeCell ref="D22:L22"/>
    <mergeCell ref="C8:C13"/>
    <mergeCell ref="B8:B13"/>
    <mergeCell ref="B21:B26"/>
    <mergeCell ref="C21:C26"/>
    <mergeCell ref="D15:L15"/>
    <mergeCell ref="Q8:Q13"/>
    <mergeCell ref="R8:R13"/>
    <mergeCell ref="S8:S13"/>
    <mergeCell ref="T8:T13"/>
    <mergeCell ref="U8:U13"/>
    <mergeCell ref="O8:O13"/>
    <mergeCell ref="P8:P13"/>
    <mergeCell ref="U3:U4"/>
    <mergeCell ref="A3:A4"/>
    <mergeCell ref="B3:B4"/>
    <mergeCell ref="C3:C4"/>
    <mergeCell ref="M3:T3"/>
    <mergeCell ref="B6:U6"/>
    <mergeCell ref="B7:U7"/>
    <mergeCell ref="D9:L9"/>
    <mergeCell ref="Q21:Q26"/>
    <mergeCell ref="R21:R26"/>
    <mergeCell ref="U21:U26"/>
    <mergeCell ref="T40:T45"/>
    <mergeCell ref="U40:U45"/>
    <mergeCell ref="Q27:Q32"/>
    <mergeCell ref="R27:R32"/>
    <mergeCell ref="S27:S32"/>
    <mergeCell ref="S21:S26"/>
    <mergeCell ref="T21:T26"/>
    <mergeCell ref="B46:B51"/>
    <mergeCell ref="C46:C51"/>
    <mergeCell ref="M46:M51"/>
    <mergeCell ref="N46:N51"/>
    <mergeCell ref="O46:O51"/>
    <mergeCell ref="P46:P51"/>
    <mergeCell ref="O21:O26"/>
    <mergeCell ref="P21:P2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2015-01-20T15:06:42Z</cp:lastPrinted>
  <dcterms:created xsi:type="dcterms:W3CDTF">2013-06-06T11:09:14Z</dcterms:created>
  <dcterms:modified xsi:type="dcterms:W3CDTF">2015-03-16T10:50:56Z</dcterms:modified>
  <cp:category/>
  <cp:version/>
  <cp:contentType/>
  <cp:contentStatus/>
</cp:coreProperties>
</file>