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<sst xmlns="http://schemas.openxmlformats.org/spreadsheetml/2006/main" count="506" uniqueCount="154">
  <si>
    <t>в том числе:</t>
  </si>
  <si>
    <t xml:space="preserve">  - федеральный бюджет</t>
  </si>
  <si>
    <t xml:space="preserve">  - местный бюджет</t>
  </si>
  <si>
    <t>Наименование мероприятий</t>
  </si>
  <si>
    <t xml:space="preserve"> </t>
  </si>
  <si>
    <t>Реконструкция городских сетей теплоснабжения и переключение объектов жилого фонда г.Полярный на 302 теплоцентраль</t>
  </si>
  <si>
    <t>Переселение граждан из ЗАТО Александровск</t>
  </si>
  <si>
    <t>Капитальный ремонт помещений Детской школы искусств в г.Полярный</t>
  </si>
  <si>
    <t>Капитальный ремонт фасада детского сада № 13 в г.Полярный</t>
  </si>
  <si>
    <t>Всего по программе:</t>
  </si>
  <si>
    <t>Сроки выполнения работ</t>
  </si>
  <si>
    <t>Реконструкция (расширение) кладбища в селе Белокаменка</t>
  </si>
  <si>
    <t>Перечень мероприятий "Программы</t>
  </si>
  <si>
    <t>Капитальный ремонт помещений гимназии в г.Полярный</t>
  </si>
  <si>
    <t>Капитальный ремонт фасада МДОУ № 3  г.Полярный</t>
  </si>
  <si>
    <t>Строительство автомобильной дороги по ул.Гаджиева в г.Полярный</t>
  </si>
  <si>
    <t>Реконструкция детского сада № 11 г.Полярный</t>
  </si>
  <si>
    <t>Кол-во новых рабочих мест</t>
  </si>
  <si>
    <t>Строительство пристройки плавательного бассейна к школе на 1226 учащихся в г.Снежногорск, общая площадь 4 175 кв.метров</t>
  </si>
  <si>
    <t xml:space="preserve">Капитальный ремонт помещений в здании по адресу г.Гаджиево, ул.Душенова, дом № 89 А </t>
  </si>
  <si>
    <t>№ мероприятия</t>
  </si>
  <si>
    <t>Строительство трансформаторной  2*1000кВ.А подстанции и магистральных сетей электроснабжения (г.Гаджиево)</t>
  </si>
  <si>
    <t xml:space="preserve">Реконструкция жилого дома 32 под детский сад в г.Гаджиево </t>
  </si>
  <si>
    <t xml:space="preserve">Обеспечение социальных гарантий и компенсаций граждан </t>
  </si>
  <si>
    <t>Диспетчеризация лифтовой диспетчерской связи, г.Снежногорск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</si>
  <si>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</si>
  <si>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</si>
  <si>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</si>
  <si>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</si>
  <si>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</si>
  <si>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</si>
  <si>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</si>
  <si>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</si>
  <si>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</si>
  <si>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</si>
  <si>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</si>
  <si>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</si>
  <si>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</si>
  <si>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Общая стоимость мероприятия в сложившихся ценах, тыс.руб.</t>
  </si>
  <si>
    <t>Реконструкция детской спортивной школы в г.Снежногорск</t>
  </si>
  <si>
    <t>14</t>
  </si>
  <si>
    <t>Наличие ПСД</t>
  </si>
  <si>
    <t>продолжение</t>
  </si>
  <si>
    <t>объект закончен</t>
  </si>
  <si>
    <t>Капитальный ремонт жилого дома № 28 по ул.Гаджиево в г.Гаджиево</t>
  </si>
  <si>
    <t>Капитальный ремонт помещений МОУ ДОД Дом детского творчества в г.Полярный</t>
  </si>
  <si>
    <t>в ОЭР сметы нет</t>
  </si>
  <si>
    <t>Смета в ценах 1 кв.2011 на 500,0 тыс.руб.</t>
  </si>
  <si>
    <t>в ОЭР смета есть</t>
  </si>
  <si>
    <t>Капитальный ремонт фасада МОУ СОШ  № 276  г.Гаджиево</t>
  </si>
  <si>
    <t>2012-2013</t>
  </si>
  <si>
    <t>Капитальный ремонт помещений МОУ СОШ  № 266  г.Снежногорск</t>
  </si>
  <si>
    <t>лист 2</t>
  </si>
  <si>
    <t>лист 5</t>
  </si>
  <si>
    <t>Капитальный ремонт помещений МОУ СОШ  № 269  г.Снежногорск</t>
  </si>
  <si>
    <t>Капитальный ремонт фасада и крылец МОУ ДОД ЦДОД г.Снежногорск</t>
  </si>
  <si>
    <t>18</t>
  </si>
  <si>
    <t>21</t>
  </si>
  <si>
    <t>на период работ</t>
  </si>
  <si>
    <t>2010-2013</t>
  </si>
  <si>
    <t>Капитальный ремонт помещения № 1 архива по адресу ул.П.Стеблина, дом 18 в г.Снежногорск</t>
  </si>
  <si>
    <t>Капитальный ремонт кровли МДОУ № 4  г.Полярный</t>
  </si>
  <si>
    <t>на 2033,6</t>
  </si>
  <si>
    <t>Капитальный ремонт ограждения МДОУ № 4 г.Полярный</t>
  </si>
  <si>
    <t>Капитальный ремонт кровли и дощатых полов в ФОК МОУ ДОД ДЮСШ  № 2 г.Снежногорск</t>
  </si>
  <si>
    <t>2010-2012</t>
  </si>
  <si>
    <t>Капитальный ремонт детской музыкальной школы по ул.Колышкина, д.114-А в г.Гаджиево</t>
  </si>
  <si>
    <t>Капитальный ремонт фасада МОУ ДОД ДДТ г.Снежногорск</t>
  </si>
  <si>
    <t>Капитальный ремонт фасада и благоустройство прилегающей территории МДОУ № 1 г. Полярный</t>
  </si>
  <si>
    <t>Капитальный ремонт кровли, фасада  и здания СОК "Канск" МОУ ДОД ДЮСШ  г.Полярный</t>
  </si>
  <si>
    <t xml:space="preserve">Капитальный ремонт кровли и систем вентиляции, отопления, водоснабжения и центральной лестницы МОУ ООШ  № 1 в г.Полярный  </t>
  </si>
  <si>
    <t>Строительство детского сада на 300 мест в г.Гаджиево</t>
  </si>
  <si>
    <t xml:space="preserve">2010-2013 </t>
  </si>
  <si>
    <t>2010-2011</t>
  </si>
  <si>
    <t>Капитальный ремонт центральной лестницы ГЦК "Север" в г.Полярный (в том числе проведение технической экспертизы, разработка проектно-сметной документации)</t>
  </si>
  <si>
    <t>Разработка проектно-изыскательских работ и проектно-сметной документации по строительству канализационных очистных сооружений (КОС) с биологической очисткой в г.Снежногорске, предпроектные работы</t>
  </si>
  <si>
    <t xml:space="preserve">  - областной бюджет</t>
  </si>
  <si>
    <t>х</t>
  </si>
  <si>
    <t>Капитальный ремонт кровли здания МУК "Объединенная городская библиотека "Центр -Книга"  в г.Снежногорск</t>
  </si>
  <si>
    <t>17</t>
  </si>
  <si>
    <t>22</t>
  </si>
  <si>
    <t>23</t>
  </si>
  <si>
    <t>лист 3</t>
  </si>
  <si>
    <r>
      <t xml:space="preserve">Капитальный ремонт муниципального жилищного фонда ЗАТО Александровск </t>
    </r>
    <r>
      <rPr>
        <sz val="12"/>
        <rFont val="Times New Roman"/>
        <family val="1"/>
      </rPr>
      <t>(пассажирских лифтов жилых домов в г.Гаджиево)</t>
    </r>
  </si>
  <si>
    <t>лист 4</t>
  </si>
  <si>
    <t>лист 6</t>
  </si>
  <si>
    <t>19</t>
  </si>
  <si>
    <t>24</t>
  </si>
  <si>
    <t xml:space="preserve">2010-2016 </t>
  </si>
  <si>
    <t>2013-2016</t>
  </si>
  <si>
    <t>25</t>
  </si>
  <si>
    <t>Ремонт автомобильных дорог общего пользования и междомовых проездов ЗАТО Александровск</t>
  </si>
  <si>
    <t>26</t>
  </si>
  <si>
    <t>Обеспечение выполнения требований СанПиН и технической безопасности учреждений системы образования</t>
  </si>
  <si>
    <t>27</t>
  </si>
  <si>
    <t>Обеспечение антитеррористической и противокриминальной безопасности учреждений системы образования</t>
  </si>
  <si>
    <t>28</t>
  </si>
  <si>
    <t xml:space="preserve">  - местный бюджет </t>
  </si>
  <si>
    <t xml:space="preserve"> - федеральный бюджет</t>
  </si>
  <si>
    <t>20</t>
  </si>
  <si>
    <t>29</t>
  </si>
  <si>
    <t>30</t>
  </si>
  <si>
    <t>31</t>
  </si>
  <si>
    <t>33</t>
  </si>
  <si>
    <t>34</t>
  </si>
  <si>
    <t>35</t>
  </si>
  <si>
    <t>36</t>
  </si>
  <si>
    <t>38</t>
  </si>
  <si>
    <t>39</t>
  </si>
  <si>
    <t>40</t>
  </si>
  <si>
    <t>37</t>
  </si>
  <si>
    <t>Всего на развитие и поддержку социальной  и инженерной инфраструктуры ЗАТО Александровск</t>
  </si>
  <si>
    <t>Объекты реконструкции, капитального строительства и ремонта</t>
  </si>
  <si>
    <t>Аварийно-восстановительные работы по ремонту кровли МБОУ СОШ №266, г.Снежногорск, ул.Флотская, д.10</t>
  </si>
  <si>
    <t xml:space="preserve">2017 год            </t>
  </si>
  <si>
    <t xml:space="preserve">2018 год            </t>
  </si>
  <si>
    <t xml:space="preserve">2019 год            </t>
  </si>
  <si>
    <t xml:space="preserve">2020 год            </t>
  </si>
  <si>
    <t>15</t>
  </si>
  <si>
    <t>16</t>
  </si>
  <si>
    <t>Обеспечение пожарной и электрической безопасности учреждений системы образования</t>
  </si>
  <si>
    <t>2017-2018</t>
  </si>
  <si>
    <t>2016, 2018</t>
  </si>
  <si>
    <t>Обеспечение благоустройства территории учреждений образования</t>
  </si>
  <si>
    <t>41</t>
  </si>
  <si>
    <t>42</t>
  </si>
  <si>
    <t>Приобретение, установка, ремонт и замена приборов учета тепла, воды и электроэнергии в учреждениях культуры</t>
  </si>
  <si>
    <t>2016-2019</t>
  </si>
  <si>
    <t>43</t>
  </si>
  <si>
    <t>44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</si>
  <si>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</si>
  <si>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45</t>
  </si>
  <si>
    <t>Организация ритуальных услуг и содержание мест захоронения</t>
  </si>
  <si>
    <t>Оснащение участков улично-дорожной сети ЗАТО Александровск пешеходными ограждениями, в том числе в зоне пешеходных переходов</t>
  </si>
  <si>
    <t>2018-2020</t>
  </si>
  <si>
    <t>46</t>
  </si>
  <si>
    <t>47</t>
  </si>
  <si>
    <t>2016-2017</t>
  </si>
  <si>
    <t>2015-2016, 2020</t>
  </si>
  <si>
    <t>комплексного социально-экономического развития ЗАТО Александровск ( Мурманская область) на 2010-2020 годы"</t>
  </si>
  <si>
    <t>Приложение к Программе комплексного социально-экономического развития ЗАТО Александровск (Мурманская область) на 2010-2020 годы</t>
  </si>
  <si>
    <t>Потребность в средствах на 2010-2020 годы в сложившихся ценах, тыс.руб.</t>
  </si>
  <si>
    <t xml:space="preserve">2010 год отчет           </t>
  </si>
  <si>
    <t xml:space="preserve">2011 год отчет           </t>
  </si>
  <si>
    <t xml:space="preserve">2012 год отчет            </t>
  </si>
  <si>
    <t xml:space="preserve">2013 год отчет           </t>
  </si>
  <si>
    <t xml:space="preserve">2014 год отчет          </t>
  </si>
  <si>
    <t xml:space="preserve">2015 год отчет           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</si>
  <si>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№3 г. Снежногорск</t>
  </si>
  <si>
    <t xml:space="preserve">2016 год отчет           </t>
  </si>
  <si>
    <t>48</t>
  </si>
  <si>
    <t>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</si>
  <si>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r>
      <t xml:space="preserve">Модернизация нерегулируемых пешеходных переходов, </t>
    </r>
    <r>
      <rPr>
        <sz val="13"/>
        <rFont val="Times New Roman"/>
        <family val="1"/>
      </rPr>
      <t xml:space="preserve">в том числе непосредственно прилегающих к дошкольным образовательным организациям, общеобразовательным организациями и </t>
    </r>
    <r>
      <rPr>
        <sz val="12"/>
        <rFont val="Times New Roman"/>
        <family val="1"/>
      </rPr>
      <t>организациям дополнительного образования, средствами освещения, искусственными дорожными неровностями, светофорами Т.7, системами светового оповещения, дорожными знаками с внутренним освещением и светодиодной индексацией, Г-образными опорами, дорожной разметкой</t>
    </r>
  </si>
  <si>
    <t>Привязка проекта и устройство очистных сооружений канализационных сточных вод с целью исключения сброса неочищенных сточных вод на территории г.Полярный, г.Гаджиево и н.п.Оленья Губа ЗАТО Александровск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</si>
</sst>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#,##0_р_."/>
    <numFmt numFmtId="186" formatCode="0.0"/>
    <numFmt numFmtId="187" formatCode="#,##0.0"/>
    <numFmt numFmtId="188" formatCode="0.0000"/>
    <numFmt numFmtId="189" formatCode="0.000"/>
    <numFmt numFmtId="190" formatCode="0.00000"/>
    <numFmt numFmtId="191" formatCode="#,##0.00_р_."/>
    <numFmt numFmtId="192" formatCode="#,##0.000_р_."/>
    <numFmt numFmtId="193" formatCode="#,##0.0000_р_."/>
    <numFmt numFmtId="194" formatCode="#,##0.00000_р_.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_-* #,##0_р_._-;\-* #,##0_р_._-;_-* &quot;-&quot;??_р_._-;_-@_-"/>
    <numFmt numFmtId="201" formatCode="_-* #,##0.0_р_._-;\-* #,##0.0_р_._-;_-* &quot;-&quot;??_р_._-;_-@_-"/>
    <numFmt numFmtId="202" formatCode="_-* #,##0.000_р_._-;\-* #,##0.000_р_._-;_-* &quot;-&quot;??_р_._-;_-@_-"/>
    <numFmt numFmtId="203" formatCode="0_ ;\-0\ "/>
    <numFmt numFmtId="204" formatCode="#,##0_ ;\-#,##0\ "/>
    <numFmt numFmtId="205" formatCode="#,##0.000000_р_."/>
    <numFmt numFmtId="206" formatCode="_-* #,##0.0_р_._-;\-* #,##0.0_р_._-;_-* &quot;-&quot;_р_._-;_-@_-"/>
    <numFmt numFmtId="207" formatCode="_-* #,##0.00_р_._-;\-* #,##0.00_р_._-;_-* &quot;-&quot;_р_._-;_-@_-"/>
    <numFmt numFmtId="208" formatCode="_-* #,##0.000_р_._-;\-* #,##0.000_р_._-;_-* &quot;-&quot;_р_._-;_-@_-"/>
    <numFmt numFmtId="209" formatCode="#,##0.0_ ;\-#,##0.0\ "/>
    <numFmt numFmtId="210" formatCode="#,##0.00_ ;\-#,##0.00\ "/>
    <numFmt numFmtId="211" formatCode="#,##0.000_ ;\-#,##0.000\ "/>
    <numFmt numFmtId="212" formatCode="_-* #,##0.000_р_._-;\-* #,##0.000_р_._-;_-* &quot;-&quot;???_р_._-;_-@_-"/>
    <numFmt numFmtId="213" formatCode="_-* #,##0.0_р_._-;\-* #,##0.0_р_._-;_-* &quot;-&quot;?_р_._-;_-@_-"/>
    <numFmt numFmtId="214" formatCode="_-* #,##0.000_р_._-;\-* #,##0.000_р_._-;_-* &quot;-&quot;?_р_._-;_-@_-"/>
    <numFmt numFmtId="215" formatCode="#,##0.0_р_.;\-#,##0.0_р_."/>
    <numFmt numFmtId="216" formatCode="0.000000"/>
    <numFmt numFmtId="217" formatCode="0.0000000"/>
    <numFmt numFmtId="218" formatCode="_-* #,##0.0000_р_._-;\-* #,##0.0000_р_._-;_-* &quot;-&quot;??_р_._-;_-@_-"/>
    <numFmt numFmtId="219" formatCode="#,##0.000_р_.;\-#,##0.000_р_."/>
    <numFmt numFmtId="220" formatCode="0.00000000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89" fontId="1" fillId="0" borderId="0" xfId="0" applyNumberFormat="1" applyFont="1" applyFill="1" applyAlignment="1">
      <alignment vertical="center"/>
    </xf>
    <xf numFmtId="195" fontId="1" fillId="0" borderId="0" xfId="0" applyNumberFormat="1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85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185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vertical="center"/>
    </xf>
    <xf numFmtId="187" fontId="1" fillId="0" borderId="17" xfId="0" applyNumberFormat="1" applyFont="1" applyFill="1" applyBorder="1" applyAlignment="1">
      <alignment horizontal="center" vertical="center" wrapText="1"/>
    </xf>
    <xf numFmtId="187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justify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87" fontId="1" fillId="0" borderId="17" xfId="0" applyNumberFormat="1" applyFont="1" applyFill="1" applyBorder="1" applyAlignment="1">
      <alignment vertical="center"/>
    </xf>
    <xf numFmtId="184" fontId="1" fillId="0" borderId="17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95" fontId="1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/>
    </xf>
    <xf numFmtId="189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89" fontId="1" fillId="0" borderId="11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vertical="center"/>
    </xf>
    <xf numFmtId="18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185" fontId="1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195" fontId="1" fillId="0" borderId="17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justify" vertical="center" wrapText="1"/>
    </xf>
    <xf numFmtId="189" fontId="1" fillId="0" borderId="14" xfId="0" applyNumberFormat="1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189" fontId="1" fillId="0" borderId="15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92" fontId="6" fillId="0" borderId="1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85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justify" vertical="center" wrapText="1"/>
    </xf>
    <xf numFmtId="187" fontId="1" fillId="0" borderId="20" xfId="0" applyNumberFormat="1" applyFont="1" applyFill="1" applyBorder="1" applyAlignment="1">
      <alignment horizontal="center" vertical="center" wrapText="1"/>
    </xf>
    <xf numFmtId="187" fontId="1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186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86" fontId="1" fillId="0" borderId="17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vertical="center"/>
    </xf>
    <xf numFmtId="195" fontId="7" fillId="0" borderId="15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195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1" fontId="1" fillId="0" borderId="2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195" fontId="7" fillId="0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87" fontId="11" fillId="0" borderId="0" xfId="0" applyNumberFormat="1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84" fontId="1" fillId="0" borderId="22" xfId="0" applyNumberFormat="1" applyFont="1" applyFill="1" applyBorder="1" applyAlignment="1">
      <alignment horizontal="center" vertical="center"/>
    </xf>
    <xf numFmtId="184" fontId="1" fillId="0" borderId="22" xfId="0" applyNumberFormat="1" applyFont="1" applyFill="1" applyBorder="1" applyAlignment="1">
      <alignment vertical="center"/>
    </xf>
    <xf numFmtId="184" fontId="1" fillId="0" borderId="26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justify" vertical="center" wrapText="1"/>
    </xf>
    <xf numFmtId="195" fontId="6" fillId="0" borderId="0" xfId="0" applyNumberFormat="1" applyFont="1" applyFill="1" applyAlignment="1">
      <alignment vertical="center"/>
    </xf>
    <xf numFmtId="189" fontId="1" fillId="0" borderId="22" xfId="0" applyNumberFormat="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186" fontId="1" fillId="0" borderId="17" xfId="0" applyNumberFormat="1" applyFont="1" applyFill="1" applyBorder="1" applyAlignment="1">
      <alignment horizontal="justify" vertical="center" wrapText="1"/>
    </xf>
    <xf numFmtId="0" fontId="1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195" fontId="17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 wrapText="1"/>
    </xf>
    <xf numFmtId="1" fontId="17" fillId="0" borderId="2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192" fontId="6" fillId="0" borderId="22" xfId="0" applyNumberFormat="1" applyFont="1" applyFill="1" applyBorder="1" applyAlignment="1">
      <alignment horizontal="center" vertical="center"/>
    </xf>
    <xf numFmtId="192" fontId="6" fillId="0" borderId="29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84" fontId="1" fillId="0" borderId="24" xfId="0" applyNumberFormat="1" applyFont="1" applyFill="1" applyBorder="1" applyAlignment="1">
      <alignment vertical="center"/>
    </xf>
    <xf numFmtId="185" fontId="1" fillId="0" borderId="2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187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5" fontId="11" fillId="0" borderId="0" xfId="0" applyNumberFormat="1" applyFont="1" applyFill="1" applyAlignment="1">
      <alignment vertical="center"/>
    </xf>
    <xf numFmtId="195" fontId="7" fillId="0" borderId="22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justify" vertical="center" wrapText="1"/>
    </xf>
    <xf numFmtId="187" fontId="6" fillId="0" borderId="0" xfId="0" applyNumberFormat="1" applyFont="1" applyFill="1" applyAlignment="1">
      <alignment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95" fontId="1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89" fontId="1" fillId="0" borderId="15" xfId="0" applyNumberFormat="1" applyFont="1" applyFill="1" applyBorder="1" applyAlignment="1">
      <alignment horizontal="center" vertical="center"/>
    </xf>
    <xf numFmtId="195" fontId="1" fillId="0" borderId="11" xfId="0" applyNumberFormat="1" applyFont="1" applyFill="1" applyBorder="1" applyAlignment="1">
      <alignment horizontal="center" vertical="center" wrapText="1"/>
    </xf>
    <xf numFmtId="195" fontId="1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95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9" fontId="1" fillId="0" borderId="17" xfId="0" applyNumberFormat="1" applyFont="1" applyFill="1" applyBorder="1" applyAlignment="1">
      <alignment horizontal="center" vertical="center"/>
    </xf>
    <xf numFmtId="192" fontId="1" fillId="0" borderId="17" xfId="0" applyNumberFormat="1" applyFont="1" applyFill="1" applyBorder="1" applyAlignment="1">
      <alignment vertical="center"/>
    </xf>
    <xf numFmtId="18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92" fontId="1" fillId="0" borderId="1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95" fontId="7" fillId="0" borderId="15" xfId="0" applyNumberFormat="1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justify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28" xfId="0" applyFont="1" applyFill="1" applyBorder="1" applyAlignment="1">
      <alignment horizontal="justify" vertical="center" wrapText="1"/>
    </xf>
    <xf numFmtId="195" fontId="17" fillId="0" borderId="2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185" fontId="6" fillId="0" borderId="19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justify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justify" vertical="center" wrapText="1"/>
    </xf>
    <xf numFmtId="192" fontId="6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9" fontId="1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justify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195" fontId="7" fillId="0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189" fontId="1" fillId="0" borderId="11" xfId="0" applyNumberFormat="1" applyFont="1" applyFill="1" applyBorder="1" applyAlignment="1">
      <alignment horizontal="justify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95" fontId="7" fillId="0" borderId="26" xfId="0" applyNumberFormat="1" applyFont="1" applyFill="1" applyBorder="1" applyAlignment="1">
      <alignment horizontal="center" vertical="center"/>
    </xf>
    <xf numFmtId="195" fontId="17" fillId="0" borderId="27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87" fontId="1" fillId="0" borderId="15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horizontal="center" vertical="center" wrapText="1"/>
    </xf>
    <xf numFmtId="189" fontId="1" fillId="0" borderId="17" xfId="0" applyNumberFormat="1" applyFont="1" applyFill="1" applyBorder="1" applyAlignment="1">
      <alignment horizontal="justify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95" fontId="7" fillId="0" borderId="27" xfId="0" applyNumberFormat="1" applyFont="1" applyFill="1" applyBorder="1" applyAlignment="1">
      <alignment horizontal="center" vertical="center" wrapText="1"/>
    </xf>
    <xf numFmtId="195" fontId="7" fillId="0" borderId="17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/>
    </xf>
    <xf numFmtId="195" fontId="17" fillId="0" borderId="27" xfId="0" applyNumberFormat="1" applyFont="1" applyFill="1" applyBorder="1" applyAlignment="1">
      <alignment horizontal="center" vertical="center" wrapText="1"/>
    </xf>
    <xf numFmtId="195" fontId="17" fillId="0" borderId="17" xfId="0" applyNumberFormat="1" applyFont="1" applyFill="1" applyBorder="1" applyAlignment="1">
      <alignment horizontal="center" vertical="center"/>
    </xf>
    <xf numFmtId="195" fontId="1" fillId="0" borderId="16" xfId="0" applyNumberFormat="1" applyFont="1" applyFill="1" applyBorder="1" applyAlignment="1">
      <alignment horizontal="center" vertical="center"/>
    </xf>
    <xf numFmtId="195" fontId="1" fillId="0" borderId="14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8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189" fontId="1" fillId="0" borderId="10" xfId="0" applyNumberFormat="1" applyFont="1" applyFill="1" applyBorder="1" applyAlignment="1">
      <alignment horizontal="justify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6"/>
  <sheetViews>
    <sheetView tabSelected="1" zoomScale="75" zoomScaleNormal="75" zoomScalePageLayoutView="0" workbookViewId="0" topLeftCell="A1">
      <pane xSplit="2" ySplit="6" topLeftCell="F1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Q3"/>
    </sheetView>
  </sheetViews>
  <sheetFormatPr defaultColWidth="9.140625" defaultRowHeight="12.75"/>
  <cols>
    <col min="1" max="1" width="4.8515625" style="1" customWidth="1"/>
    <col min="2" max="2" width="49.28125" style="1" customWidth="1"/>
    <col min="3" max="3" width="15.8515625" style="1" customWidth="1"/>
    <col min="4" max="4" width="15.57421875" style="1" customWidth="1"/>
    <col min="5" max="5" width="14.57421875" style="1" customWidth="1"/>
    <col min="6" max="7" width="14.8515625" style="1" customWidth="1"/>
    <col min="8" max="8" width="15.57421875" style="1" customWidth="1"/>
    <col min="9" max="9" width="17.421875" style="1" customWidth="1"/>
    <col min="10" max="10" width="15.8515625" style="1" customWidth="1"/>
    <col min="11" max="11" width="14.57421875" style="1" customWidth="1"/>
    <col min="12" max="12" width="18.00390625" style="1" customWidth="1"/>
    <col min="13" max="13" width="18.57421875" style="1" customWidth="1"/>
    <col min="14" max="14" width="18.7109375" style="1" customWidth="1"/>
    <col min="15" max="15" width="14.57421875" style="1" customWidth="1"/>
    <col min="16" max="16" width="12.140625" style="1" customWidth="1"/>
    <col min="17" max="17" width="11.421875" style="1" customWidth="1"/>
    <col min="18" max="18" width="14.28125" style="1" hidden="1" customWidth="1"/>
    <col min="19" max="19" width="12.28125" style="1" customWidth="1"/>
    <col min="20" max="20" width="42.421875" style="1" customWidth="1"/>
    <col min="21" max="21" width="15.421875" style="1" customWidth="1"/>
    <col min="22" max="22" width="14.00390625" style="1" customWidth="1"/>
    <col min="23" max="23" width="14.28125" style="1" bestFit="1" customWidth="1"/>
    <col min="24" max="25" width="16.28125" style="1" bestFit="1" customWidth="1"/>
    <col min="26" max="26" width="15.57421875" style="1" bestFit="1" customWidth="1"/>
    <col min="27" max="27" width="23.28125" style="1" customWidth="1"/>
    <col min="28" max="28" width="31.8515625" style="1" customWidth="1"/>
    <col min="29" max="29" width="9.140625" style="1" customWidth="1"/>
    <col min="30" max="30" width="19.421875" style="1" customWidth="1"/>
    <col min="31" max="31" width="6.57421875" style="1" bestFit="1" customWidth="1"/>
    <col min="32" max="32" width="10.8515625" style="1" bestFit="1" customWidth="1"/>
    <col min="33" max="33" width="8.57421875" style="1" customWidth="1"/>
    <col min="34" max="34" width="10.8515625" style="1" bestFit="1" customWidth="1"/>
    <col min="35" max="35" width="11.7109375" style="1" bestFit="1" customWidth="1"/>
    <col min="36" max="36" width="6.57421875" style="1" bestFit="1" customWidth="1"/>
    <col min="37" max="37" width="14.140625" style="1" customWidth="1"/>
    <col min="38" max="38" width="11.28125" style="1" customWidth="1"/>
    <col min="39" max="39" width="13.8515625" style="1" customWidth="1"/>
    <col min="40" max="40" width="13.57421875" style="1" customWidth="1"/>
    <col min="41" max="41" width="13.140625" style="1" customWidth="1"/>
    <col min="42" max="42" width="10.7109375" style="1" customWidth="1"/>
    <col min="43" max="43" width="10.421875" style="1" customWidth="1"/>
    <col min="44" max="44" width="11.57421875" style="1" customWidth="1"/>
    <col min="45" max="16384" width="9.140625" style="1" customWidth="1"/>
  </cols>
  <sheetData>
    <row r="1" spans="3:17" ht="27" customHeight="1">
      <c r="C1" s="263" t="s">
        <v>140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21" ht="18.75">
      <c r="A2" s="264" t="s">
        <v>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U2" s="4"/>
    </row>
    <row r="3" spans="1:21" ht="18.75">
      <c r="A3" s="264" t="s">
        <v>139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U3" s="4"/>
    </row>
    <row r="4" spans="1:21" ht="18.7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15"/>
      <c r="S4" s="215"/>
      <c r="U4" s="4"/>
    </row>
    <row r="5" spans="1:19" ht="25.5" customHeight="1">
      <c r="A5" s="251" t="s">
        <v>20</v>
      </c>
      <c r="B5" s="254" t="s">
        <v>3</v>
      </c>
      <c r="C5" s="255" t="s">
        <v>38</v>
      </c>
      <c r="D5" s="257" t="s">
        <v>141</v>
      </c>
      <c r="E5" s="259" t="s">
        <v>0</v>
      </c>
      <c r="F5" s="260"/>
      <c r="G5" s="260"/>
      <c r="H5" s="260"/>
      <c r="I5" s="260"/>
      <c r="J5" s="260"/>
      <c r="K5" s="260"/>
      <c r="L5" s="260"/>
      <c r="M5" s="260"/>
      <c r="N5" s="260"/>
      <c r="O5" s="266"/>
      <c r="P5" s="261" t="s">
        <v>10</v>
      </c>
      <c r="Q5" s="253" t="s">
        <v>17</v>
      </c>
      <c r="R5" s="272" t="s">
        <v>41</v>
      </c>
      <c r="S5" s="149"/>
    </row>
    <row r="6" spans="1:20" ht="62.25" customHeight="1">
      <c r="A6" s="252"/>
      <c r="B6" s="254"/>
      <c r="C6" s="256"/>
      <c r="D6" s="258"/>
      <c r="E6" s="2" t="s">
        <v>142</v>
      </c>
      <c r="F6" s="2" t="s">
        <v>143</v>
      </c>
      <c r="G6" s="2" t="s">
        <v>144</v>
      </c>
      <c r="H6" s="2" t="s">
        <v>145</v>
      </c>
      <c r="I6" s="2" t="s">
        <v>146</v>
      </c>
      <c r="J6" s="2" t="s">
        <v>147</v>
      </c>
      <c r="K6" s="2" t="s">
        <v>149</v>
      </c>
      <c r="L6" s="2" t="s">
        <v>114</v>
      </c>
      <c r="M6" s="2" t="s">
        <v>115</v>
      </c>
      <c r="N6" s="2" t="s">
        <v>116</v>
      </c>
      <c r="O6" s="2" t="s">
        <v>117</v>
      </c>
      <c r="P6" s="261"/>
      <c r="Q6" s="253"/>
      <c r="R6" s="273"/>
      <c r="S6" s="149"/>
      <c r="T6" s="5"/>
    </row>
    <row r="7" spans="1:20" ht="19.5" thickBot="1">
      <c r="A7" s="9" t="s">
        <v>25</v>
      </c>
      <c r="B7" s="9" t="s">
        <v>26</v>
      </c>
      <c r="C7" s="9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9" t="s">
        <v>33</v>
      </c>
      <c r="J7" s="9" t="s">
        <v>34</v>
      </c>
      <c r="K7" s="9" t="s">
        <v>35</v>
      </c>
      <c r="L7" s="9" t="s">
        <v>36</v>
      </c>
      <c r="M7" s="9" t="s">
        <v>37</v>
      </c>
      <c r="N7" s="9" t="s">
        <v>40</v>
      </c>
      <c r="O7" s="9" t="s">
        <v>118</v>
      </c>
      <c r="P7" s="9" t="s">
        <v>119</v>
      </c>
      <c r="Q7" s="9" t="s">
        <v>79</v>
      </c>
      <c r="R7" s="9" t="s">
        <v>40</v>
      </c>
      <c r="S7" s="150"/>
      <c r="T7" s="5"/>
    </row>
    <row r="8" spans="1:20" ht="22.5" customHeight="1" thickBot="1">
      <c r="A8" s="276" t="s">
        <v>112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7"/>
      <c r="R8" s="226"/>
      <c r="S8" s="150"/>
      <c r="T8" s="5"/>
    </row>
    <row r="9" spans="1:20" ht="74.25" customHeight="1">
      <c r="A9" s="172" t="s">
        <v>25</v>
      </c>
      <c r="B9" s="11" t="s">
        <v>5</v>
      </c>
      <c r="C9" s="165">
        <v>330029.4</v>
      </c>
      <c r="D9" s="176"/>
      <c r="E9" s="57"/>
      <c r="F9" s="58"/>
      <c r="G9" s="58"/>
      <c r="H9" s="58"/>
      <c r="I9" s="12"/>
      <c r="J9" s="12"/>
      <c r="K9" s="12"/>
      <c r="L9" s="12"/>
      <c r="M9" s="12"/>
      <c r="N9" s="12"/>
      <c r="O9" s="12"/>
      <c r="P9" s="10" t="s">
        <v>59</v>
      </c>
      <c r="Q9" s="25">
        <v>18</v>
      </c>
      <c r="R9" s="56" t="s">
        <v>42</v>
      </c>
      <c r="S9" s="151"/>
      <c r="T9" s="5"/>
    </row>
    <row r="10" spans="1:26" ht="18.75">
      <c r="A10" s="173"/>
      <c r="B10" s="46" t="s">
        <v>1</v>
      </c>
      <c r="C10" s="70"/>
      <c r="D10" s="55">
        <f>SUM(E10:O10)</f>
        <v>65260.5</v>
      </c>
      <c r="E10" s="55">
        <v>19194.68577</v>
      </c>
      <c r="F10" s="55">
        <v>23065.81423</v>
      </c>
      <c r="G10" s="55">
        <v>23000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60"/>
      <c r="Q10" s="262" t="s">
        <v>58</v>
      </c>
      <c r="R10" s="76"/>
      <c r="S10" s="100"/>
      <c r="T10" s="8"/>
      <c r="U10" s="8"/>
      <c r="V10" s="8"/>
      <c r="W10" s="8"/>
      <c r="X10" s="8"/>
      <c r="Y10" s="8"/>
      <c r="Z10" s="8"/>
    </row>
    <row r="11" spans="1:20" ht="21" customHeight="1">
      <c r="A11" s="174"/>
      <c r="B11" s="14" t="s">
        <v>2</v>
      </c>
      <c r="C11" s="15"/>
      <c r="D11" s="16">
        <f>SUM(E11:O11)</f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67"/>
      <c r="Q11" s="256"/>
      <c r="R11" s="77"/>
      <c r="S11" s="100"/>
      <c r="T11" s="5"/>
    </row>
    <row r="12" spans="1:20" ht="63" customHeight="1">
      <c r="A12" s="172" t="s">
        <v>26</v>
      </c>
      <c r="B12" s="11" t="s">
        <v>21</v>
      </c>
      <c r="C12" s="165">
        <v>46781</v>
      </c>
      <c r="D12" s="176"/>
      <c r="E12" s="176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0">
        <v>2010</v>
      </c>
      <c r="Q12" s="25">
        <v>4</v>
      </c>
      <c r="R12" s="10" t="s">
        <v>43</v>
      </c>
      <c r="S12" s="151"/>
      <c r="T12" s="5"/>
    </row>
    <row r="13" spans="1:26" ht="18.75">
      <c r="A13" s="173"/>
      <c r="B13" s="19" t="s">
        <v>1</v>
      </c>
      <c r="C13" s="70"/>
      <c r="D13" s="55">
        <f>SUM(E13:O13)</f>
        <v>4909.19103</v>
      </c>
      <c r="E13" s="55">
        <v>4909.19103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21"/>
      <c r="Q13" s="22"/>
      <c r="R13" s="76"/>
      <c r="S13" s="100"/>
      <c r="T13" s="8"/>
      <c r="U13" s="8"/>
      <c r="V13" s="8"/>
      <c r="W13" s="8"/>
      <c r="X13" s="8"/>
      <c r="Y13" s="8"/>
      <c r="Z13" s="8"/>
    </row>
    <row r="14" spans="1:20" ht="18.75" customHeight="1">
      <c r="A14" s="174"/>
      <c r="B14" s="14" t="s">
        <v>2</v>
      </c>
      <c r="C14" s="35"/>
      <c r="D14" s="36">
        <f>SUM(E14:O14)</f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17">
        <v>0</v>
      </c>
      <c r="M14" s="17">
        <v>0</v>
      </c>
      <c r="N14" s="17">
        <v>0</v>
      </c>
      <c r="O14" s="17">
        <v>0</v>
      </c>
      <c r="P14" s="18"/>
      <c r="Q14" s="13"/>
      <c r="R14" s="77"/>
      <c r="S14" s="100"/>
      <c r="T14" s="5"/>
    </row>
    <row r="15" spans="1:20" ht="46.5" customHeight="1">
      <c r="A15" s="172" t="s">
        <v>27</v>
      </c>
      <c r="B15" s="11" t="s">
        <v>15</v>
      </c>
      <c r="C15" s="165">
        <v>9808</v>
      </c>
      <c r="D15" s="71"/>
      <c r="E15" s="55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4">
        <v>2010</v>
      </c>
      <c r="Q15" s="111">
        <v>7</v>
      </c>
      <c r="R15" s="10" t="s">
        <v>43</v>
      </c>
      <c r="S15" s="100"/>
      <c r="T15" s="5"/>
    </row>
    <row r="16" spans="1:26" ht="18" customHeight="1">
      <c r="A16" s="173"/>
      <c r="B16" s="19" t="s">
        <v>1</v>
      </c>
      <c r="C16" s="70"/>
      <c r="D16" s="55">
        <f>SUM(E16:O16)</f>
        <v>2808</v>
      </c>
      <c r="E16" s="55">
        <v>2808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26"/>
      <c r="Q16" s="262" t="s">
        <v>58</v>
      </c>
      <c r="R16" s="76"/>
      <c r="S16" s="100"/>
      <c r="T16" s="8"/>
      <c r="U16" s="8"/>
      <c r="V16" s="8"/>
      <c r="W16" s="8"/>
      <c r="X16" s="8"/>
      <c r="Y16" s="8"/>
      <c r="Z16" s="8"/>
    </row>
    <row r="17" spans="1:20" ht="21" customHeight="1">
      <c r="A17" s="174"/>
      <c r="B17" s="23" t="s">
        <v>2</v>
      </c>
      <c r="C17" s="35"/>
      <c r="D17" s="36">
        <f>SUM(E17:O17)</f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17">
        <v>0</v>
      </c>
      <c r="M17" s="17">
        <v>0</v>
      </c>
      <c r="N17" s="17">
        <v>0</v>
      </c>
      <c r="O17" s="17">
        <v>0</v>
      </c>
      <c r="P17" s="28"/>
      <c r="Q17" s="256"/>
      <c r="R17" s="77"/>
      <c r="S17" s="100"/>
      <c r="T17" s="5"/>
    </row>
    <row r="18" spans="1:20" ht="37.5" customHeight="1">
      <c r="A18" s="172" t="s">
        <v>28</v>
      </c>
      <c r="B18" s="11" t="s">
        <v>11</v>
      </c>
      <c r="C18" s="165">
        <v>86573.7</v>
      </c>
      <c r="D18" s="32"/>
      <c r="E18" s="20"/>
      <c r="F18" s="58"/>
      <c r="G18" s="58"/>
      <c r="H18" s="20"/>
      <c r="I18" s="20"/>
      <c r="J18" s="102"/>
      <c r="K18" s="102"/>
      <c r="L18" s="102"/>
      <c r="M18" s="102"/>
      <c r="N18" s="102"/>
      <c r="O18" s="102"/>
      <c r="P18" s="83" t="s">
        <v>72</v>
      </c>
      <c r="Q18" s="111">
        <v>9</v>
      </c>
      <c r="R18" s="56" t="s">
        <v>42</v>
      </c>
      <c r="S18" s="151"/>
      <c r="T18" s="5"/>
    </row>
    <row r="19" spans="1:26" ht="18.75">
      <c r="A19" s="173"/>
      <c r="B19" s="19" t="s">
        <v>1</v>
      </c>
      <c r="C19" s="33"/>
      <c r="D19" s="31">
        <f>SUM(E19:O19)</f>
        <v>27158.06765</v>
      </c>
      <c r="E19" s="55">
        <v>5836</v>
      </c>
      <c r="F19" s="55">
        <v>10782</v>
      </c>
      <c r="G19" s="55">
        <v>7455.52765</v>
      </c>
      <c r="H19" s="55">
        <v>3084.54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26"/>
      <c r="Q19" s="262" t="s">
        <v>58</v>
      </c>
      <c r="R19" s="76"/>
      <c r="S19" s="100"/>
      <c r="T19" s="8"/>
      <c r="U19" s="8"/>
      <c r="V19" s="8"/>
      <c r="W19" s="8"/>
      <c r="X19" s="8"/>
      <c r="Y19" s="8"/>
      <c r="Z19" s="8"/>
    </row>
    <row r="20" spans="1:20" ht="17.25" customHeight="1">
      <c r="A20" s="174"/>
      <c r="B20" s="23" t="s">
        <v>2</v>
      </c>
      <c r="C20" s="15"/>
      <c r="D20" s="16">
        <f>SUM(E20:O20)</f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8"/>
      <c r="Q20" s="256"/>
      <c r="R20" s="77"/>
      <c r="S20" s="100"/>
      <c r="T20" s="5"/>
    </row>
    <row r="21" spans="1:20" ht="81.75" customHeight="1">
      <c r="A21" s="172" t="s">
        <v>29</v>
      </c>
      <c r="B21" s="38" t="s">
        <v>18</v>
      </c>
      <c r="C21" s="165">
        <v>304451</v>
      </c>
      <c r="D21" s="176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0">
        <v>2010</v>
      </c>
      <c r="Q21" s="25">
        <v>56</v>
      </c>
      <c r="R21" s="10" t="s">
        <v>43</v>
      </c>
      <c r="S21" s="100"/>
      <c r="T21" s="5"/>
    </row>
    <row r="22" spans="1:26" ht="18.75">
      <c r="A22" s="173"/>
      <c r="B22" s="19" t="s">
        <v>1</v>
      </c>
      <c r="C22" s="70"/>
      <c r="D22" s="55">
        <f>SUM(E22:O22)</f>
        <v>17383</v>
      </c>
      <c r="E22" s="55">
        <v>17383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9"/>
      <c r="Q22" s="41"/>
      <c r="R22" s="76"/>
      <c r="S22" s="100"/>
      <c r="T22" s="8"/>
      <c r="U22" s="8"/>
      <c r="V22" s="8"/>
      <c r="W22" s="8"/>
      <c r="X22" s="8"/>
      <c r="Y22" s="8"/>
      <c r="Z22" s="8"/>
    </row>
    <row r="23" spans="1:20" ht="19.5" customHeight="1">
      <c r="A23" s="174"/>
      <c r="B23" s="23" t="s">
        <v>2</v>
      </c>
      <c r="C23" s="166"/>
      <c r="D23" s="36">
        <f>SUM(E23:O23)</f>
        <v>0</v>
      </c>
      <c r="E23" s="36">
        <f>SUM(F23:H23)</f>
        <v>0</v>
      </c>
      <c r="F23" s="36">
        <f>SUM(G23:I23)</f>
        <v>0</v>
      </c>
      <c r="G23" s="36">
        <f>SUM(H23:J23)</f>
        <v>0</v>
      </c>
      <c r="H23" s="36">
        <f>SUM(I23:K23)</f>
        <v>0</v>
      </c>
      <c r="I23" s="36">
        <f>SUM(J23:P23)</f>
        <v>0</v>
      </c>
      <c r="J23" s="36">
        <f>SUM(K23:Q23)</f>
        <v>0</v>
      </c>
      <c r="K23" s="36">
        <f>SUM(P23:R23)</f>
        <v>0</v>
      </c>
      <c r="L23" s="17">
        <v>0</v>
      </c>
      <c r="M23" s="17">
        <v>0</v>
      </c>
      <c r="N23" s="17">
        <v>0</v>
      </c>
      <c r="O23" s="17">
        <v>0</v>
      </c>
      <c r="P23" s="40"/>
      <c r="Q23" s="42"/>
      <c r="R23" s="77"/>
      <c r="S23" s="100"/>
      <c r="T23" s="5"/>
    </row>
    <row r="24" spans="1:20" ht="44.25" customHeight="1">
      <c r="A24" s="172" t="s">
        <v>30</v>
      </c>
      <c r="B24" s="196" t="s">
        <v>39</v>
      </c>
      <c r="C24" s="165">
        <v>337723.1</v>
      </c>
      <c r="D24" s="30"/>
      <c r="E24" s="30"/>
      <c r="F24" s="30"/>
      <c r="G24" s="58"/>
      <c r="H24" s="30"/>
      <c r="I24" s="30"/>
      <c r="J24" s="30"/>
      <c r="K24" s="30"/>
      <c r="L24" s="30"/>
      <c r="M24" s="30"/>
      <c r="N24" s="30"/>
      <c r="O24" s="30"/>
      <c r="P24" s="207" t="s">
        <v>88</v>
      </c>
      <c r="Q24" s="197">
        <v>16</v>
      </c>
      <c r="R24" s="56" t="s">
        <v>42</v>
      </c>
      <c r="S24" s="151"/>
      <c r="T24" s="5"/>
    </row>
    <row r="25" spans="1:26" ht="18" customHeight="1">
      <c r="A25" s="173"/>
      <c r="B25" s="19" t="s">
        <v>1</v>
      </c>
      <c r="C25" s="70"/>
      <c r="D25" s="55">
        <f>SUM(E25:O25)</f>
        <v>70548.79982</v>
      </c>
      <c r="E25" s="55">
        <v>13317.1</v>
      </c>
      <c r="F25" s="55">
        <v>19231.7</v>
      </c>
      <c r="G25" s="55">
        <v>8893.51582</v>
      </c>
      <c r="H25" s="37">
        <v>0</v>
      </c>
      <c r="I25" s="55">
        <v>29106.484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24"/>
      <c r="Q25" s="45"/>
      <c r="R25" s="76"/>
      <c r="S25" s="100"/>
      <c r="T25" s="8"/>
      <c r="U25" s="8"/>
      <c r="V25" s="8"/>
      <c r="W25" s="8"/>
      <c r="X25" s="8"/>
      <c r="Y25" s="8"/>
      <c r="Z25" s="8"/>
    </row>
    <row r="26" spans="1:26" ht="20.25" customHeight="1">
      <c r="A26" s="173"/>
      <c r="B26" s="43" t="s">
        <v>2</v>
      </c>
      <c r="C26" s="44"/>
      <c r="D26" s="55">
        <f>SUM(E26:O26)</f>
        <v>131446.45746</v>
      </c>
      <c r="E26" s="44">
        <v>0</v>
      </c>
      <c r="F26" s="44">
        <v>0</v>
      </c>
      <c r="G26" s="44">
        <v>0</v>
      </c>
      <c r="H26" s="70">
        <v>1591.67546</v>
      </c>
      <c r="I26" s="70">
        <v>57511.72</v>
      </c>
      <c r="J26" s="70">
        <v>69640.674</v>
      </c>
      <c r="K26" s="70">
        <v>2702.388</v>
      </c>
      <c r="L26" s="20">
        <v>0</v>
      </c>
      <c r="M26" s="20">
        <v>0</v>
      </c>
      <c r="N26" s="20">
        <v>0</v>
      </c>
      <c r="O26" s="20">
        <v>0</v>
      </c>
      <c r="P26" s="26"/>
      <c r="Q26" s="199"/>
      <c r="R26" s="76"/>
      <c r="S26" s="100"/>
      <c r="T26" s="8"/>
      <c r="U26" s="8"/>
      <c r="V26" s="8"/>
      <c r="W26" s="8"/>
      <c r="X26" s="8"/>
      <c r="Y26" s="8"/>
      <c r="Z26" s="8"/>
    </row>
    <row r="27" spans="1:20" ht="19.5" customHeight="1">
      <c r="A27" s="174"/>
      <c r="B27" s="23" t="s">
        <v>76</v>
      </c>
      <c r="C27" s="40"/>
      <c r="D27" s="55">
        <f>SUM(E27:O27)</f>
        <v>800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164">
        <v>800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0"/>
      <c r="Q27" s="40"/>
      <c r="R27" s="76"/>
      <c r="S27" s="100"/>
      <c r="T27" s="5"/>
    </row>
    <row r="28" spans="1:20" ht="45" customHeight="1">
      <c r="A28" s="172" t="s">
        <v>31</v>
      </c>
      <c r="B28" s="11" t="s">
        <v>16</v>
      </c>
      <c r="C28" s="165">
        <v>44326.8</v>
      </c>
      <c r="D28" s="32"/>
      <c r="E28" s="30"/>
      <c r="F28" s="30"/>
      <c r="G28" s="58"/>
      <c r="H28" s="30"/>
      <c r="I28" s="30"/>
      <c r="J28" s="30"/>
      <c r="K28" s="12"/>
      <c r="L28" s="12"/>
      <c r="M28" s="12"/>
      <c r="N28" s="12"/>
      <c r="O28" s="12"/>
      <c r="P28" s="175" t="s">
        <v>65</v>
      </c>
      <c r="Q28" s="111">
        <v>27</v>
      </c>
      <c r="R28" s="100"/>
      <c r="S28" s="100"/>
      <c r="T28" s="5"/>
    </row>
    <row r="29" spans="1:20" ht="21" customHeight="1">
      <c r="A29" s="173"/>
      <c r="B29" s="19" t="s">
        <v>1</v>
      </c>
      <c r="C29" s="33"/>
      <c r="D29" s="55">
        <f>SUM(E29:O29)</f>
        <v>44326.8</v>
      </c>
      <c r="E29" s="55">
        <v>7750.8</v>
      </c>
      <c r="F29" s="55">
        <v>29576</v>
      </c>
      <c r="G29" s="55">
        <v>7000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26"/>
      <c r="Q29" s="262" t="s">
        <v>58</v>
      </c>
      <c r="R29" s="100"/>
      <c r="S29" s="100"/>
      <c r="T29" s="5"/>
    </row>
    <row r="30" spans="1:20" ht="19.5" customHeight="1">
      <c r="A30" s="174"/>
      <c r="B30" s="23" t="s">
        <v>2</v>
      </c>
      <c r="C30" s="35"/>
      <c r="D30" s="36">
        <f>SUM(E30:O30)</f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17">
        <v>0</v>
      </c>
      <c r="M30" s="17">
        <v>0</v>
      </c>
      <c r="N30" s="17">
        <v>0</v>
      </c>
      <c r="O30" s="17">
        <v>0</v>
      </c>
      <c r="P30" s="28"/>
      <c r="Q30" s="256"/>
      <c r="R30" s="100"/>
      <c r="S30" s="100"/>
      <c r="T30" s="5"/>
    </row>
    <row r="31" spans="1:20" ht="47.25" customHeight="1">
      <c r="A31" s="172" t="s">
        <v>32</v>
      </c>
      <c r="B31" s="47" t="s">
        <v>22</v>
      </c>
      <c r="C31" s="70">
        <v>179011</v>
      </c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4" t="s">
        <v>73</v>
      </c>
      <c r="Q31" s="49">
        <v>52</v>
      </c>
      <c r="R31" s="100"/>
      <c r="S31" s="100"/>
      <c r="T31" s="5"/>
    </row>
    <row r="32" spans="1:20" ht="19.5" customHeight="1">
      <c r="A32" s="173"/>
      <c r="B32" s="19" t="s">
        <v>1</v>
      </c>
      <c r="C32" s="70"/>
      <c r="D32" s="55">
        <f>SUM(E32:O32)</f>
        <v>13000</v>
      </c>
      <c r="E32" s="55">
        <v>11542.24255</v>
      </c>
      <c r="F32" s="55">
        <v>1457.75745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9"/>
      <c r="Q32" s="41"/>
      <c r="R32" s="100"/>
      <c r="S32" s="100"/>
      <c r="T32" s="5"/>
    </row>
    <row r="33" spans="1:20" ht="19.5" customHeight="1">
      <c r="A33" s="174"/>
      <c r="B33" s="23" t="s">
        <v>2</v>
      </c>
      <c r="C33" s="166"/>
      <c r="D33" s="36">
        <f>SUM(E33:O33)</f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17">
        <v>0</v>
      </c>
      <c r="M33" s="17">
        <v>0</v>
      </c>
      <c r="N33" s="17">
        <v>0</v>
      </c>
      <c r="O33" s="17">
        <v>0</v>
      </c>
      <c r="P33" s="48"/>
      <c r="Q33" s="50"/>
      <c r="R33" s="100"/>
      <c r="S33" s="100"/>
      <c r="T33" s="5"/>
    </row>
    <row r="34" spans="1:20" ht="120" customHeight="1">
      <c r="A34" s="173" t="s">
        <v>33</v>
      </c>
      <c r="B34" s="147" t="s">
        <v>75</v>
      </c>
      <c r="C34" s="165">
        <v>909.955</v>
      </c>
      <c r="D34" s="52"/>
      <c r="E34" s="20"/>
      <c r="F34" s="216"/>
      <c r="G34" s="20"/>
      <c r="H34" s="20"/>
      <c r="I34" s="20"/>
      <c r="J34" s="20"/>
      <c r="K34" s="20"/>
      <c r="L34" s="20"/>
      <c r="M34" s="20"/>
      <c r="N34" s="20"/>
      <c r="O34" s="20"/>
      <c r="P34" s="270">
        <v>2013</v>
      </c>
      <c r="Q34" s="267" t="s">
        <v>77</v>
      </c>
      <c r="R34" s="100"/>
      <c r="S34" s="100"/>
      <c r="T34" s="5"/>
    </row>
    <row r="35" spans="1:20" ht="19.5" customHeight="1">
      <c r="A35" s="173"/>
      <c r="B35" s="46" t="s">
        <v>1</v>
      </c>
      <c r="C35" s="44"/>
      <c r="D35" s="37">
        <f>SUM(E35:O35)</f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270"/>
      <c r="Q35" s="268"/>
      <c r="R35" s="100"/>
      <c r="S35" s="100"/>
      <c r="T35" s="5"/>
    </row>
    <row r="36" spans="1:20" ht="19.5" customHeight="1">
      <c r="A36" s="174"/>
      <c r="B36" s="146" t="s">
        <v>2</v>
      </c>
      <c r="C36" s="166"/>
      <c r="D36" s="162">
        <f>SUM(E36:O36)</f>
        <v>909.9545</v>
      </c>
      <c r="E36" s="35">
        <v>0</v>
      </c>
      <c r="F36" s="35">
        <v>0</v>
      </c>
      <c r="G36" s="17">
        <v>0</v>
      </c>
      <c r="H36" s="164">
        <v>909.9545</v>
      </c>
      <c r="I36" s="17">
        <v>0</v>
      </c>
      <c r="J36" s="17">
        <v>0</v>
      </c>
      <c r="K36" s="36">
        <v>0</v>
      </c>
      <c r="L36" s="17">
        <v>0</v>
      </c>
      <c r="M36" s="17">
        <v>0</v>
      </c>
      <c r="N36" s="17">
        <v>0</v>
      </c>
      <c r="O36" s="17">
        <v>0</v>
      </c>
      <c r="P36" s="271"/>
      <c r="Q36" s="269"/>
      <c r="R36" s="100"/>
      <c r="S36" s="100"/>
      <c r="T36" s="5"/>
    </row>
    <row r="37" spans="1:20" ht="18.75">
      <c r="A37" s="90"/>
      <c r="B37" s="91"/>
      <c r="C37" s="92"/>
      <c r="D37" s="93"/>
      <c r="E37" s="94"/>
      <c r="F37" s="94"/>
      <c r="G37" s="92"/>
      <c r="H37" s="89"/>
      <c r="I37" s="89"/>
      <c r="J37" s="89"/>
      <c r="K37" s="89"/>
      <c r="L37" s="89"/>
      <c r="M37" s="89"/>
      <c r="N37" s="89"/>
      <c r="O37" s="89"/>
      <c r="P37" s="95"/>
      <c r="Q37" s="96" t="s">
        <v>52</v>
      </c>
      <c r="T37" s="5"/>
    </row>
    <row r="38" spans="1:20" ht="31.5" customHeight="1">
      <c r="A38" s="251" t="s">
        <v>20</v>
      </c>
      <c r="B38" s="254" t="s">
        <v>3</v>
      </c>
      <c r="C38" s="255" t="s">
        <v>38</v>
      </c>
      <c r="D38" s="257" t="s">
        <v>141</v>
      </c>
      <c r="E38" s="259" t="s">
        <v>0</v>
      </c>
      <c r="F38" s="260"/>
      <c r="G38" s="260"/>
      <c r="H38" s="260"/>
      <c r="I38" s="260"/>
      <c r="J38" s="260"/>
      <c r="K38" s="260"/>
      <c r="L38" s="260"/>
      <c r="M38" s="260"/>
      <c r="N38" s="260"/>
      <c r="O38" s="266"/>
      <c r="P38" s="261" t="s">
        <v>10</v>
      </c>
      <c r="Q38" s="253" t="s">
        <v>17</v>
      </c>
      <c r="R38" s="272" t="s">
        <v>41</v>
      </c>
      <c r="S38" s="149"/>
      <c r="T38" s="5"/>
    </row>
    <row r="39" spans="1:20" ht="61.5" customHeight="1">
      <c r="A39" s="252"/>
      <c r="B39" s="254"/>
      <c r="C39" s="256"/>
      <c r="D39" s="258"/>
      <c r="E39" s="2" t="s">
        <v>142</v>
      </c>
      <c r="F39" s="2" t="s">
        <v>143</v>
      </c>
      <c r="G39" s="2" t="s">
        <v>144</v>
      </c>
      <c r="H39" s="2" t="s">
        <v>145</v>
      </c>
      <c r="I39" s="2" t="s">
        <v>146</v>
      </c>
      <c r="J39" s="2" t="s">
        <v>147</v>
      </c>
      <c r="K39" s="2" t="s">
        <v>149</v>
      </c>
      <c r="L39" s="2" t="s">
        <v>114</v>
      </c>
      <c r="M39" s="2" t="s">
        <v>115</v>
      </c>
      <c r="N39" s="2" t="s">
        <v>116</v>
      </c>
      <c r="O39" s="2" t="s">
        <v>117</v>
      </c>
      <c r="P39" s="261"/>
      <c r="Q39" s="253"/>
      <c r="R39" s="273"/>
      <c r="S39" s="149"/>
      <c r="T39" s="5"/>
    </row>
    <row r="40" spans="1:20" ht="18.75">
      <c r="A40" s="9" t="s">
        <v>25</v>
      </c>
      <c r="B40" s="9" t="s">
        <v>26</v>
      </c>
      <c r="C40" s="9" t="s">
        <v>27</v>
      </c>
      <c r="D40" s="9" t="s">
        <v>28</v>
      </c>
      <c r="E40" s="9" t="s">
        <v>29</v>
      </c>
      <c r="F40" s="9" t="s">
        <v>30</v>
      </c>
      <c r="G40" s="9" t="s">
        <v>31</v>
      </c>
      <c r="H40" s="9" t="s">
        <v>32</v>
      </c>
      <c r="I40" s="9" t="s">
        <v>33</v>
      </c>
      <c r="J40" s="9" t="s">
        <v>34</v>
      </c>
      <c r="K40" s="9" t="s">
        <v>35</v>
      </c>
      <c r="L40" s="9" t="s">
        <v>36</v>
      </c>
      <c r="M40" s="9" t="s">
        <v>37</v>
      </c>
      <c r="N40" s="9" t="s">
        <v>40</v>
      </c>
      <c r="O40" s="9" t="s">
        <v>118</v>
      </c>
      <c r="P40" s="9" t="s">
        <v>119</v>
      </c>
      <c r="Q40" s="9" t="s">
        <v>79</v>
      </c>
      <c r="R40" s="9" t="s">
        <v>40</v>
      </c>
      <c r="S40" s="150"/>
      <c r="T40" s="5"/>
    </row>
    <row r="41" spans="1:26" ht="108" customHeight="1">
      <c r="A41" s="173" t="s">
        <v>34</v>
      </c>
      <c r="B41" s="147" t="s">
        <v>148</v>
      </c>
      <c r="C41" s="70">
        <f>D43</f>
        <v>56331.782999999996</v>
      </c>
      <c r="D41" s="52"/>
      <c r="E41" s="20"/>
      <c r="F41" s="216"/>
      <c r="G41" s="20"/>
      <c r="H41" s="20"/>
      <c r="I41" s="20"/>
      <c r="J41" s="20"/>
      <c r="K41" s="20"/>
      <c r="L41" s="20"/>
      <c r="M41" s="20"/>
      <c r="N41" s="20"/>
      <c r="O41" s="20"/>
      <c r="P41" s="267" t="s">
        <v>138</v>
      </c>
      <c r="Q41" s="267" t="s">
        <v>77</v>
      </c>
      <c r="R41" s="169"/>
      <c r="S41" s="101"/>
      <c r="T41" s="247"/>
      <c r="V41" s="103"/>
      <c r="W41" s="103"/>
      <c r="X41" s="103"/>
      <c r="Y41" s="103"/>
      <c r="Z41" s="103"/>
    </row>
    <row r="42" spans="1:26" ht="21" customHeight="1">
      <c r="A42" s="173"/>
      <c r="B42" s="46" t="s">
        <v>1</v>
      </c>
      <c r="C42" s="44"/>
      <c r="D42" s="37">
        <f>SUM(E42:O42)</f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268"/>
      <c r="Q42" s="268"/>
      <c r="R42" s="169"/>
      <c r="S42" s="101"/>
      <c r="T42" s="5"/>
      <c r="V42" s="103"/>
      <c r="W42" s="103"/>
      <c r="X42" s="103"/>
      <c r="Y42" s="103"/>
      <c r="Z42" s="103"/>
    </row>
    <row r="43" spans="1:26" ht="20.25" customHeight="1">
      <c r="A43" s="174"/>
      <c r="B43" s="146" t="s">
        <v>2</v>
      </c>
      <c r="C43" s="70"/>
      <c r="D43" s="162">
        <f>SUM(E43:O43)</f>
        <v>56331.782999999996</v>
      </c>
      <c r="E43" s="35">
        <v>0</v>
      </c>
      <c r="F43" s="35">
        <v>0</v>
      </c>
      <c r="G43" s="17">
        <v>0</v>
      </c>
      <c r="H43" s="17">
        <v>0</v>
      </c>
      <c r="I43" s="17">
        <v>0</v>
      </c>
      <c r="J43" s="36">
        <v>0</v>
      </c>
      <c r="K43" s="162">
        <v>11778.45</v>
      </c>
      <c r="L43" s="17">
        <v>0</v>
      </c>
      <c r="M43" s="17">
        <v>0</v>
      </c>
      <c r="N43" s="17">
        <v>0</v>
      </c>
      <c r="O43" s="162">
        <v>44553.333</v>
      </c>
      <c r="P43" s="269"/>
      <c r="Q43" s="269"/>
      <c r="R43" s="169"/>
      <c r="S43" s="101"/>
      <c r="T43" s="5"/>
      <c r="V43" s="103"/>
      <c r="W43" s="103"/>
      <c r="X43" s="103"/>
      <c r="Y43" s="103"/>
      <c r="Z43" s="103"/>
    </row>
    <row r="44" spans="1:26" ht="43.5" customHeight="1">
      <c r="A44" s="172" t="s">
        <v>35</v>
      </c>
      <c r="B44" s="147" t="s">
        <v>71</v>
      </c>
      <c r="C44" s="165">
        <f>D45+D46++D47</f>
        <v>309945.555</v>
      </c>
      <c r="D44" s="32"/>
      <c r="E44" s="20"/>
      <c r="F44" s="216"/>
      <c r="G44" s="37"/>
      <c r="H44" s="37"/>
      <c r="I44" s="37"/>
      <c r="J44" s="170"/>
      <c r="K44" s="171"/>
      <c r="L44" s="171"/>
      <c r="M44" s="171"/>
      <c r="N44" s="171"/>
      <c r="O44" s="171"/>
      <c r="P44" s="275" t="s">
        <v>89</v>
      </c>
      <c r="Q44" s="111">
        <v>88</v>
      </c>
      <c r="R44" s="163"/>
      <c r="S44" s="100"/>
      <c r="T44" s="5"/>
      <c r="V44" s="103"/>
      <c r="W44" s="103"/>
      <c r="X44" s="103"/>
      <c r="Y44" s="103"/>
      <c r="Z44" s="103"/>
    </row>
    <row r="45" spans="1:26" ht="18.75" customHeight="1">
      <c r="A45" s="173"/>
      <c r="B45" s="46" t="s">
        <v>1</v>
      </c>
      <c r="C45" s="33"/>
      <c r="D45" s="55">
        <f>SUM(E45:K45)</f>
        <v>193464.4</v>
      </c>
      <c r="E45" s="37">
        <v>0</v>
      </c>
      <c r="F45" s="37">
        <v>0</v>
      </c>
      <c r="G45" s="87">
        <v>0</v>
      </c>
      <c r="H45" s="87">
        <v>0</v>
      </c>
      <c r="I45" s="55">
        <v>124750</v>
      </c>
      <c r="J45" s="238">
        <v>68714.4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270"/>
      <c r="Q45" s="262"/>
      <c r="R45" s="163"/>
      <c r="S45" s="100"/>
      <c r="T45" s="5"/>
      <c r="V45" s="103"/>
      <c r="W45" s="103"/>
      <c r="X45" s="103"/>
      <c r="Y45" s="103"/>
      <c r="Z45" s="103"/>
    </row>
    <row r="46" spans="1:26" ht="20.25" customHeight="1">
      <c r="A46" s="173"/>
      <c r="B46" s="177" t="s">
        <v>2</v>
      </c>
      <c r="C46" s="68"/>
      <c r="D46" s="55">
        <f>SUM(E46:K46)</f>
        <v>86481.155</v>
      </c>
      <c r="E46" s="44">
        <v>0</v>
      </c>
      <c r="F46" s="44">
        <v>0</v>
      </c>
      <c r="G46" s="20">
        <v>0</v>
      </c>
      <c r="H46" s="55">
        <v>3302.72</v>
      </c>
      <c r="I46" s="55">
        <v>11440.307</v>
      </c>
      <c r="J46" s="238">
        <v>30659.118</v>
      </c>
      <c r="K46" s="55">
        <v>41079.01</v>
      </c>
      <c r="L46" s="37">
        <v>0</v>
      </c>
      <c r="M46" s="37">
        <v>0</v>
      </c>
      <c r="N46" s="37">
        <v>0</v>
      </c>
      <c r="O46" s="37">
        <v>0</v>
      </c>
      <c r="P46" s="270"/>
      <c r="Q46" s="262"/>
      <c r="R46" s="163"/>
      <c r="S46" s="100"/>
      <c r="T46" s="5"/>
      <c r="V46" s="103"/>
      <c r="W46" s="103"/>
      <c r="X46" s="103"/>
      <c r="Y46" s="103"/>
      <c r="Z46" s="103"/>
    </row>
    <row r="47" spans="1:26" ht="20.25" customHeight="1">
      <c r="A47" s="174"/>
      <c r="B47" s="178" t="s">
        <v>76</v>
      </c>
      <c r="C47" s="34"/>
      <c r="D47" s="162">
        <f>SUM(E47:K47)</f>
        <v>30000</v>
      </c>
      <c r="E47" s="36">
        <v>0</v>
      </c>
      <c r="F47" s="36">
        <v>0</v>
      </c>
      <c r="G47" s="16">
        <v>0</v>
      </c>
      <c r="H47" s="16">
        <v>0</v>
      </c>
      <c r="I47" s="36">
        <v>0</v>
      </c>
      <c r="J47" s="239">
        <v>15000</v>
      </c>
      <c r="K47" s="162">
        <v>15000</v>
      </c>
      <c r="L47" s="17">
        <v>0</v>
      </c>
      <c r="M47" s="17">
        <v>0</v>
      </c>
      <c r="N47" s="17">
        <v>0</v>
      </c>
      <c r="O47" s="17">
        <v>0</v>
      </c>
      <c r="P47" s="271"/>
      <c r="Q47" s="179"/>
      <c r="R47" s="163"/>
      <c r="S47" s="100"/>
      <c r="T47" s="5"/>
      <c r="V47" s="103"/>
      <c r="W47" s="103"/>
      <c r="X47" s="103"/>
      <c r="Y47" s="103"/>
      <c r="Z47" s="103"/>
    </row>
    <row r="48" spans="1:26" ht="68.25" customHeight="1">
      <c r="A48" s="172" t="s">
        <v>36</v>
      </c>
      <c r="B48" s="248" t="s">
        <v>126</v>
      </c>
      <c r="C48" s="165">
        <f>D50</f>
        <v>1178.189</v>
      </c>
      <c r="D48" s="32"/>
      <c r="E48" s="12"/>
      <c r="F48" s="240"/>
      <c r="G48" s="171"/>
      <c r="H48" s="171"/>
      <c r="I48" s="171"/>
      <c r="J48" s="171"/>
      <c r="K48" s="171"/>
      <c r="L48" s="171"/>
      <c r="M48" s="171"/>
      <c r="N48" s="171"/>
      <c r="O48" s="171"/>
      <c r="P48" s="275">
        <v>2016</v>
      </c>
      <c r="Q48" s="111" t="s">
        <v>77</v>
      </c>
      <c r="R48" s="163"/>
      <c r="S48" s="100"/>
      <c r="T48" s="5"/>
      <c r="V48" s="103"/>
      <c r="W48" s="103"/>
      <c r="X48" s="103"/>
      <c r="Y48" s="103"/>
      <c r="Z48" s="103"/>
    </row>
    <row r="49" spans="1:26" ht="21" customHeight="1">
      <c r="A49" s="173"/>
      <c r="B49" s="46" t="s">
        <v>1</v>
      </c>
      <c r="C49" s="44"/>
      <c r="D49" s="37">
        <f>SUM(E49:O49)</f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270"/>
      <c r="Q49" s="262"/>
      <c r="R49" s="163"/>
      <c r="S49" s="100"/>
      <c r="T49" s="5"/>
      <c r="V49" s="103"/>
      <c r="W49" s="103"/>
      <c r="X49" s="103"/>
      <c r="Y49" s="103"/>
      <c r="Z49" s="103"/>
    </row>
    <row r="50" spans="1:26" ht="21" customHeight="1">
      <c r="A50" s="174"/>
      <c r="B50" s="146" t="s">
        <v>2</v>
      </c>
      <c r="C50" s="34"/>
      <c r="D50" s="162">
        <f>SUM(E50:O50)</f>
        <v>1178.189</v>
      </c>
      <c r="E50" s="35">
        <v>0</v>
      </c>
      <c r="F50" s="35">
        <v>0</v>
      </c>
      <c r="G50" s="35">
        <v>0</v>
      </c>
      <c r="H50" s="35">
        <v>0</v>
      </c>
      <c r="I50" s="17">
        <v>0</v>
      </c>
      <c r="J50" s="17">
        <v>0</v>
      </c>
      <c r="K50" s="162">
        <v>1178.189</v>
      </c>
      <c r="L50" s="17">
        <v>0</v>
      </c>
      <c r="M50" s="17">
        <v>0</v>
      </c>
      <c r="N50" s="17">
        <v>0</v>
      </c>
      <c r="O50" s="17">
        <v>0</v>
      </c>
      <c r="P50" s="271"/>
      <c r="Q50" s="256"/>
      <c r="R50" s="163"/>
      <c r="S50" s="100"/>
      <c r="T50" s="5"/>
      <c r="V50" s="103"/>
      <c r="W50" s="103"/>
      <c r="X50" s="103"/>
      <c r="Y50" s="103"/>
      <c r="Z50" s="103"/>
    </row>
    <row r="51" spans="1:26" ht="63.75" customHeight="1">
      <c r="A51" s="180">
        <v>13</v>
      </c>
      <c r="B51" s="208" t="s">
        <v>19</v>
      </c>
      <c r="C51" s="165">
        <f>D52</f>
        <v>23397.11523</v>
      </c>
      <c r="D51" s="32"/>
      <c r="E51" s="30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54" t="s">
        <v>65</v>
      </c>
      <c r="Q51" s="111">
        <v>5</v>
      </c>
      <c r="R51" s="163"/>
      <c r="S51" s="100"/>
      <c r="T51" s="5"/>
      <c r="V51" s="103"/>
      <c r="W51" s="103"/>
      <c r="X51" s="103"/>
      <c r="Y51" s="103"/>
      <c r="Z51" s="103"/>
    </row>
    <row r="52" spans="1:26" ht="21" customHeight="1">
      <c r="A52" s="39"/>
      <c r="B52" s="19" t="s">
        <v>1</v>
      </c>
      <c r="C52" s="70"/>
      <c r="D52" s="55">
        <f>SUM(E52:O52)</f>
        <v>23397.11523</v>
      </c>
      <c r="E52" s="55">
        <v>18855.20826</v>
      </c>
      <c r="F52" s="55">
        <v>4507.35052</v>
      </c>
      <c r="G52" s="181">
        <v>34.55645</v>
      </c>
      <c r="H52" s="20">
        <v>0</v>
      </c>
      <c r="I52" s="20">
        <v>0</v>
      </c>
      <c r="J52" s="20">
        <v>0</v>
      </c>
      <c r="K52" s="20">
        <v>0</v>
      </c>
      <c r="L52" s="37">
        <v>0</v>
      </c>
      <c r="M52" s="37">
        <v>0</v>
      </c>
      <c r="N52" s="37">
        <v>0</v>
      </c>
      <c r="O52" s="37">
        <v>0</v>
      </c>
      <c r="P52" s="26"/>
      <c r="Q52" s="262" t="s">
        <v>58</v>
      </c>
      <c r="R52" s="163"/>
      <c r="S52" s="100"/>
      <c r="T52" s="5"/>
      <c r="V52" s="103"/>
      <c r="W52" s="103"/>
      <c r="X52" s="103"/>
      <c r="Y52" s="103"/>
      <c r="Z52" s="103"/>
    </row>
    <row r="53" spans="1:26" ht="21.75" customHeight="1">
      <c r="A53" s="48"/>
      <c r="B53" s="23" t="s">
        <v>2</v>
      </c>
      <c r="C53" s="35"/>
      <c r="D53" s="36">
        <f>SUM(E53:O53)</f>
        <v>0</v>
      </c>
      <c r="E53" s="35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17">
        <v>0</v>
      </c>
      <c r="M53" s="17">
        <v>0</v>
      </c>
      <c r="N53" s="17">
        <v>0</v>
      </c>
      <c r="O53" s="17">
        <v>0</v>
      </c>
      <c r="P53" s="28"/>
      <c r="Q53" s="256"/>
      <c r="R53" s="163"/>
      <c r="S53" s="100"/>
      <c r="T53" s="5"/>
      <c r="V53" s="103"/>
      <c r="W53" s="103"/>
      <c r="X53" s="103"/>
      <c r="Y53" s="103"/>
      <c r="Z53" s="103"/>
    </row>
    <row r="54" spans="1:26" ht="49.5" customHeight="1">
      <c r="A54" s="180">
        <v>14</v>
      </c>
      <c r="B54" s="43" t="s">
        <v>44</v>
      </c>
      <c r="C54" s="70">
        <f>D55</f>
        <v>11150.54948</v>
      </c>
      <c r="D54" s="33"/>
      <c r="E54" s="33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54" t="s">
        <v>73</v>
      </c>
      <c r="Q54" s="111">
        <v>8</v>
      </c>
      <c r="R54" s="163"/>
      <c r="S54" s="100"/>
      <c r="T54" s="5"/>
      <c r="V54" s="103"/>
      <c r="W54" s="103"/>
      <c r="X54" s="103"/>
      <c r="Y54" s="103"/>
      <c r="Z54" s="103"/>
    </row>
    <row r="55" spans="1:26" ht="21.75" customHeight="1">
      <c r="A55" s="39"/>
      <c r="B55" s="19" t="s">
        <v>1</v>
      </c>
      <c r="C55" s="70"/>
      <c r="D55" s="55">
        <f>SUM(E55:O55)</f>
        <v>11150.54948</v>
      </c>
      <c r="E55" s="55">
        <v>8941.823</v>
      </c>
      <c r="F55" s="55">
        <v>2208.72648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37">
        <v>0</v>
      </c>
      <c r="M55" s="37">
        <v>0</v>
      </c>
      <c r="N55" s="37">
        <v>0</v>
      </c>
      <c r="O55" s="37">
        <v>0</v>
      </c>
      <c r="P55" s="26"/>
      <c r="Q55" s="262" t="s">
        <v>58</v>
      </c>
      <c r="R55" s="163"/>
      <c r="S55" s="100"/>
      <c r="T55" s="5"/>
      <c r="V55" s="103"/>
      <c r="W55" s="103"/>
      <c r="X55" s="103"/>
      <c r="Y55" s="103"/>
      <c r="Z55" s="103"/>
    </row>
    <row r="56" spans="1:26" ht="21.75" customHeight="1">
      <c r="A56" s="48"/>
      <c r="B56" s="23" t="s">
        <v>2</v>
      </c>
      <c r="C56" s="35"/>
      <c r="D56" s="37">
        <f>SUM(E56:O56)</f>
        <v>0</v>
      </c>
      <c r="E56" s="35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17">
        <v>0</v>
      </c>
      <c r="M56" s="17">
        <v>0</v>
      </c>
      <c r="N56" s="17">
        <v>0</v>
      </c>
      <c r="O56" s="17">
        <v>0</v>
      </c>
      <c r="P56" s="28"/>
      <c r="Q56" s="256"/>
      <c r="R56" s="163"/>
      <c r="S56" s="100"/>
      <c r="T56" s="5"/>
      <c r="V56" s="103"/>
      <c r="W56" s="103"/>
      <c r="X56" s="103"/>
      <c r="Y56" s="103"/>
      <c r="Z56" s="103"/>
    </row>
    <row r="57" spans="1:26" ht="51" customHeight="1">
      <c r="A57" s="180">
        <v>15</v>
      </c>
      <c r="B57" s="11" t="s">
        <v>24</v>
      </c>
      <c r="C57" s="165">
        <f>D58</f>
        <v>2707.5</v>
      </c>
      <c r="D57" s="32"/>
      <c r="E57" s="32" t="s">
        <v>4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10">
        <v>2010</v>
      </c>
      <c r="Q57" s="180">
        <v>3</v>
      </c>
      <c r="R57" s="163"/>
      <c r="S57" s="100"/>
      <c r="T57" s="5"/>
      <c r="V57" s="103"/>
      <c r="W57" s="103"/>
      <c r="X57" s="103"/>
      <c r="Y57" s="103"/>
      <c r="Z57" s="103"/>
    </row>
    <row r="58" spans="1:26" ht="21.75" customHeight="1">
      <c r="A58" s="39"/>
      <c r="B58" s="19" t="s">
        <v>1</v>
      </c>
      <c r="C58" s="70"/>
      <c r="D58" s="55">
        <f>SUM(E58:O58)</f>
        <v>2707.5</v>
      </c>
      <c r="E58" s="55">
        <v>2707.5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51"/>
      <c r="Q58" s="51"/>
      <c r="R58" s="163"/>
      <c r="S58" s="100"/>
      <c r="T58" s="5"/>
      <c r="V58" s="103"/>
      <c r="W58" s="103"/>
      <c r="X58" s="103"/>
      <c r="Y58" s="103"/>
      <c r="Z58" s="103"/>
    </row>
    <row r="59" spans="1:26" ht="21.75" customHeight="1">
      <c r="A59" s="48"/>
      <c r="B59" s="14" t="s">
        <v>2</v>
      </c>
      <c r="C59" s="35"/>
      <c r="D59" s="37">
        <f>SUM(E59:O59)</f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17">
        <v>0</v>
      </c>
      <c r="M59" s="17">
        <v>0</v>
      </c>
      <c r="N59" s="17">
        <v>0</v>
      </c>
      <c r="O59" s="17">
        <v>0</v>
      </c>
      <c r="P59" s="18"/>
      <c r="Q59" s="40"/>
      <c r="R59" s="163"/>
      <c r="S59" s="100"/>
      <c r="T59" s="5"/>
      <c r="V59" s="103"/>
      <c r="W59" s="103"/>
      <c r="X59" s="103"/>
      <c r="Y59" s="103"/>
      <c r="Z59" s="103"/>
    </row>
    <row r="60" spans="1:26" ht="72" customHeight="1">
      <c r="A60" s="39">
        <v>16</v>
      </c>
      <c r="B60" s="59" t="s">
        <v>83</v>
      </c>
      <c r="C60" s="165">
        <f>D61+D62</f>
        <v>21471.319050000002</v>
      </c>
      <c r="D60" s="32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54" t="s">
        <v>73</v>
      </c>
      <c r="Q60" s="111">
        <v>8</v>
      </c>
      <c r="R60" s="163"/>
      <c r="S60" s="100"/>
      <c r="T60" s="5"/>
      <c r="V60" s="103"/>
      <c r="W60" s="103"/>
      <c r="X60" s="103"/>
      <c r="Y60" s="103"/>
      <c r="Z60" s="103"/>
    </row>
    <row r="61" spans="1:26" ht="21.75" customHeight="1">
      <c r="A61" s="39"/>
      <c r="B61" s="19" t="s">
        <v>1</v>
      </c>
      <c r="C61" s="70"/>
      <c r="D61" s="55">
        <f>SUM(E61:O61)</f>
        <v>5000.04</v>
      </c>
      <c r="E61" s="37">
        <v>0</v>
      </c>
      <c r="F61" s="55">
        <v>5000.04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26"/>
      <c r="Q61" s="262" t="s">
        <v>58</v>
      </c>
      <c r="R61" s="163"/>
      <c r="S61" s="100"/>
      <c r="T61" s="5"/>
      <c r="V61" s="103"/>
      <c r="W61" s="103"/>
      <c r="X61" s="103"/>
      <c r="Y61" s="103"/>
      <c r="Z61" s="103"/>
    </row>
    <row r="62" spans="1:26" ht="19.5" customHeight="1">
      <c r="A62" s="48"/>
      <c r="B62" s="23" t="s">
        <v>2</v>
      </c>
      <c r="C62" s="166"/>
      <c r="D62" s="162">
        <f>SUM(E62:O62)</f>
        <v>16471.27905</v>
      </c>
      <c r="E62" s="162">
        <v>16471.27905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17">
        <v>0</v>
      </c>
      <c r="M62" s="17">
        <v>0</v>
      </c>
      <c r="N62" s="17">
        <v>0</v>
      </c>
      <c r="O62" s="17">
        <v>0</v>
      </c>
      <c r="P62" s="28"/>
      <c r="Q62" s="256"/>
      <c r="R62" s="163"/>
      <c r="S62" s="100"/>
      <c r="T62" s="5"/>
      <c r="V62" s="103"/>
      <c r="W62" s="103"/>
      <c r="X62" s="103"/>
      <c r="Y62" s="103"/>
      <c r="Z62" s="103"/>
    </row>
    <row r="63" spans="1:26" ht="87" customHeight="1">
      <c r="A63" s="61" t="s">
        <v>79</v>
      </c>
      <c r="B63" s="38" t="s">
        <v>70</v>
      </c>
      <c r="C63" s="165">
        <f>D64</f>
        <v>4418.068</v>
      </c>
      <c r="D63" s="71"/>
      <c r="E63" s="5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84">
        <v>2010</v>
      </c>
      <c r="Q63" s="111">
        <v>15</v>
      </c>
      <c r="R63" s="163"/>
      <c r="S63" s="100"/>
      <c r="T63" s="5"/>
      <c r="V63" s="103"/>
      <c r="W63" s="103"/>
      <c r="X63" s="103"/>
      <c r="Y63" s="103"/>
      <c r="Z63" s="103"/>
    </row>
    <row r="64" spans="1:26" ht="21" customHeight="1">
      <c r="A64" s="61"/>
      <c r="B64" s="19" t="s">
        <v>1</v>
      </c>
      <c r="C64" s="70"/>
      <c r="D64" s="55">
        <f>SUM(E64:O64)</f>
        <v>4418.068</v>
      </c>
      <c r="E64" s="182">
        <v>4418.068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37">
        <v>0</v>
      </c>
      <c r="M64" s="37">
        <v>0</v>
      </c>
      <c r="N64" s="37">
        <v>0</v>
      </c>
      <c r="O64" s="37">
        <v>0</v>
      </c>
      <c r="P64" s="26"/>
      <c r="Q64" s="262" t="s">
        <v>58</v>
      </c>
      <c r="R64" s="163"/>
      <c r="S64" s="100"/>
      <c r="T64" s="5"/>
      <c r="V64" s="103"/>
      <c r="W64" s="103"/>
      <c r="X64" s="103"/>
      <c r="Y64" s="103"/>
      <c r="Z64" s="103"/>
    </row>
    <row r="65" spans="1:26" ht="21.75" customHeight="1">
      <c r="A65" s="66"/>
      <c r="B65" s="23" t="s">
        <v>2</v>
      </c>
      <c r="C65" s="27"/>
      <c r="D65" s="37">
        <f>SUM(E65:O65)</f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28"/>
      <c r="Q65" s="256"/>
      <c r="R65" s="163"/>
      <c r="S65" s="100"/>
      <c r="T65" s="5"/>
      <c r="V65" s="103"/>
      <c r="W65" s="103"/>
      <c r="X65" s="103"/>
      <c r="Y65" s="103"/>
      <c r="Z65" s="103"/>
    </row>
    <row r="66" spans="1:26" ht="63" customHeight="1">
      <c r="A66" s="61" t="s">
        <v>56</v>
      </c>
      <c r="B66" s="73" t="s">
        <v>45</v>
      </c>
      <c r="C66" s="63">
        <f>D67</f>
        <v>602.55702</v>
      </c>
      <c r="D66" s="63"/>
      <c r="E66" s="75"/>
      <c r="F66" s="75"/>
      <c r="G66" s="63"/>
      <c r="H66" s="63"/>
      <c r="I66" s="63"/>
      <c r="J66" s="63"/>
      <c r="K66" s="63"/>
      <c r="L66" s="63"/>
      <c r="M66" s="63"/>
      <c r="N66" s="63"/>
      <c r="O66" s="63"/>
      <c r="P66" s="84">
        <v>2010</v>
      </c>
      <c r="Q66" s="111">
        <v>6</v>
      </c>
      <c r="R66" s="163"/>
      <c r="S66" s="100"/>
      <c r="T66" s="5"/>
      <c r="V66" s="103"/>
      <c r="W66" s="103"/>
      <c r="X66" s="103"/>
      <c r="Y66" s="103"/>
      <c r="Z66" s="103"/>
    </row>
    <row r="67" spans="1:26" ht="19.5" customHeight="1">
      <c r="A67" s="61"/>
      <c r="B67" s="19" t="s">
        <v>1</v>
      </c>
      <c r="C67" s="65"/>
      <c r="D67" s="55">
        <f>SUM(E67:O67)</f>
        <v>602.55702</v>
      </c>
      <c r="E67" s="65">
        <v>602.55702</v>
      </c>
      <c r="F67" s="39">
        <v>0</v>
      </c>
      <c r="G67" s="39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9"/>
      <c r="Q67" s="262" t="s">
        <v>58</v>
      </c>
      <c r="R67" s="163"/>
      <c r="S67" s="100"/>
      <c r="T67" s="5"/>
      <c r="V67" s="103"/>
      <c r="W67" s="103"/>
      <c r="X67" s="103"/>
      <c r="Y67" s="103"/>
      <c r="Z67" s="103"/>
    </row>
    <row r="68" spans="1:26" ht="21.75" customHeight="1">
      <c r="A68" s="66"/>
      <c r="B68" s="74" t="s">
        <v>97</v>
      </c>
      <c r="C68" s="15"/>
      <c r="D68" s="36">
        <f>SUM(E68:O68)</f>
        <v>0</v>
      </c>
      <c r="E68" s="15">
        <v>0</v>
      </c>
      <c r="F68" s="15">
        <v>0</v>
      </c>
      <c r="G68" s="15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/>
      <c r="Q68" s="256"/>
      <c r="R68" s="163"/>
      <c r="S68" s="100"/>
      <c r="T68" s="5"/>
      <c r="V68" s="103"/>
      <c r="W68" s="103"/>
      <c r="X68" s="103"/>
      <c r="Y68" s="103"/>
      <c r="Z68" s="103"/>
    </row>
    <row r="69" spans="1:26" ht="18.75">
      <c r="A69" s="90"/>
      <c r="B69" s="91"/>
      <c r="C69" s="92"/>
      <c r="D69" s="93"/>
      <c r="E69" s="94"/>
      <c r="F69" s="94"/>
      <c r="G69" s="92"/>
      <c r="H69" s="89"/>
      <c r="I69" s="89"/>
      <c r="J69" s="89"/>
      <c r="K69" s="89"/>
      <c r="L69" s="89"/>
      <c r="M69" s="89"/>
      <c r="N69" s="89"/>
      <c r="O69" s="89"/>
      <c r="P69" s="95"/>
      <c r="Q69" s="96" t="s">
        <v>82</v>
      </c>
      <c r="R69" s="163"/>
      <c r="S69" s="100"/>
      <c r="T69" s="5"/>
      <c r="V69" s="103"/>
      <c r="W69" s="103"/>
      <c r="X69" s="103"/>
      <c r="Y69" s="103"/>
      <c r="Z69" s="103"/>
    </row>
    <row r="70" spans="1:26" ht="24" customHeight="1">
      <c r="A70" s="251" t="s">
        <v>20</v>
      </c>
      <c r="B70" s="254" t="s">
        <v>3</v>
      </c>
      <c r="C70" s="255" t="s">
        <v>38</v>
      </c>
      <c r="D70" s="257" t="s">
        <v>141</v>
      </c>
      <c r="E70" s="259" t="s">
        <v>0</v>
      </c>
      <c r="F70" s="260"/>
      <c r="G70" s="260"/>
      <c r="H70" s="260"/>
      <c r="I70" s="260"/>
      <c r="J70" s="260"/>
      <c r="K70" s="260"/>
      <c r="L70" s="260"/>
      <c r="M70" s="260"/>
      <c r="N70" s="260"/>
      <c r="O70" s="266"/>
      <c r="P70" s="261" t="s">
        <v>10</v>
      </c>
      <c r="Q70" s="253" t="s">
        <v>17</v>
      </c>
      <c r="R70" s="163"/>
      <c r="S70" s="100"/>
      <c r="T70" s="5"/>
      <c r="V70" s="103"/>
      <c r="W70" s="103"/>
      <c r="X70" s="103"/>
      <c r="Y70" s="103"/>
      <c r="Z70" s="103"/>
    </row>
    <row r="71" spans="1:26" ht="67.5" customHeight="1">
      <c r="A71" s="252"/>
      <c r="B71" s="254"/>
      <c r="C71" s="256"/>
      <c r="D71" s="258"/>
      <c r="E71" s="2" t="s">
        <v>142</v>
      </c>
      <c r="F71" s="2" t="s">
        <v>143</v>
      </c>
      <c r="G71" s="2" t="s">
        <v>144</v>
      </c>
      <c r="H71" s="2" t="s">
        <v>145</v>
      </c>
      <c r="I71" s="2" t="s">
        <v>146</v>
      </c>
      <c r="J71" s="2" t="s">
        <v>147</v>
      </c>
      <c r="K71" s="2" t="s">
        <v>149</v>
      </c>
      <c r="L71" s="2" t="s">
        <v>114</v>
      </c>
      <c r="M71" s="2" t="s">
        <v>115</v>
      </c>
      <c r="N71" s="2" t="s">
        <v>116</v>
      </c>
      <c r="O71" s="2" t="s">
        <v>117</v>
      </c>
      <c r="P71" s="261"/>
      <c r="Q71" s="253"/>
      <c r="R71" s="163"/>
      <c r="S71" s="100"/>
      <c r="T71" s="5"/>
      <c r="V71" s="103"/>
      <c r="W71" s="103"/>
      <c r="X71" s="103"/>
      <c r="Y71" s="103"/>
      <c r="Z71" s="103"/>
    </row>
    <row r="72" spans="1:26" ht="15" customHeight="1">
      <c r="A72" s="9" t="s">
        <v>25</v>
      </c>
      <c r="B72" s="9" t="s">
        <v>26</v>
      </c>
      <c r="C72" s="9" t="s">
        <v>27</v>
      </c>
      <c r="D72" s="9" t="s">
        <v>28</v>
      </c>
      <c r="E72" s="9" t="s">
        <v>29</v>
      </c>
      <c r="F72" s="9" t="s">
        <v>30</v>
      </c>
      <c r="G72" s="9" t="s">
        <v>31</v>
      </c>
      <c r="H72" s="9" t="s">
        <v>32</v>
      </c>
      <c r="I72" s="9" t="s">
        <v>33</v>
      </c>
      <c r="J72" s="9" t="s">
        <v>34</v>
      </c>
      <c r="K72" s="9" t="s">
        <v>35</v>
      </c>
      <c r="L72" s="9" t="s">
        <v>36</v>
      </c>
      <c r="M72" s="9" t="s">
        <v>37</v>
      </c>
      <c r="N72" s="9" t="s">
        <v>40</v>
      </c>
      <c r="O72" s="9" t="s">
        <v>118</v>
      </c>
      <c r="P72" s="9" t="s">
        <v>119</v>
      </c>
      <c r="Q72" s="9" t="s">
        <v>79</v>
      </c>
      <c r="R72" s="163"/>
      <c r="S72" s="100"/>
      <c r="T72" s="5"/>
      <c r="V72" s="103"/>
      <c r="W72" s="103"/>
      <c r="X72" s="103"/>
      <c r="Y72" s="103"/>
      <c r="Z72" s="103"/>
    </row>
    <row r="73" spans="1:45" ht="37.5">
      <c r="A73" s="184" t="s">
        <v>86</v>
      </c>
      <c r="B73" s="38" t="s">
        <v>13</v>
      </c>
      <c r="C73" s="165">
        <f>D74</f>
        <v>15585.551500000001</v>
      </c>
      <c r="D73" s="7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207" t="s">
        <v>65</v>
      </c>
      <c r="Q73" s="111">
        <v>14</v>
      </c>
      <c r="R73" s="26"/>
      <c r="S73" s="101"/>
      <c r="T73" s="7"/>
      <c r="U73" s="7"/>
      <c r="V73" s="103"/>
      <c r="W73" s="103"/>
      <c r="X73" s="103"/>
      <c r="Y73" s="103"/>
      <c r="Z73" s="103"/>
      <c r="AD73" s="81"/>
      <c r="AE73" s="81"/>
      <c r="AF73" s="97"/>
      <c r="AG73" s="98"/>
      <c r="AH73" s="97"/>
      <c r="AI73" s="99"/>
      <c r="AJ73" s="81"/>
      <c r="AK73" s="81"/>
      <c r="AL73" s="81"/>
      <c r="AM73" s="81"/>
      <c r="AN73" s="81"/>
      <c r="AO73" s="99"/>
      <c r="AP73" s="81"/>
      <c r="AQ73" s="81"/>
      <c r="AR73" s="99"/>
      <c r="AS73" s="81"/>
    </row>
    <row r="74" spans="1:45" ht="18.75">
      <c r="A74" s="61"/>
      <c r="B74" s="19" t="s">
        <v>1</v>
      </c>
      <c r="C74" s="70"/>
      <c r="D74" s="55">
        <f>SUM(E74:O74)</f>
        <v>15585.551500000001</v>
      </c>
      <c r="E74" s="55">
        <v>4199.52998</v>
      </c>
      <c r="F74" s="55">
        <v>4776.56</v>
      </c>
      <c r="G74" s="55">
        <v>6609.46152</v>
      </c>
      <c r="H74" s="31"/>
      <c r="I74" s="20">
        <v>0</v>
      </c>
      <c r="J74" s="20">
        <v>0</v>
      </c>
      <c r="K74" s="20">
        <v>0</v>
      </c>
      <c r="L74" s="37">
        <v>0</v>
      </c>
      <c r="M74" s="37">
        <v>0</v>
      </c>
      <c r="N74" s="37">
        <v>0</v>
      </c>
      <c r="O74" s="37">
        <v>0</v>
      </c>
      <c r="P74" s="26"/>
      <c r="Q74" s="262" t="s">
        <v>58</v>
      </c>
      <c r="R74" s="26"/>
      <c r="S74" s="101"/>
      <c r="T74" s="7"/>
      <c r="U74" s="7"/>
      <c r="V74" s="103"/>
      <c r="W74" s="103"/>
      <c r="X74" s="103"/>
      <c r="Y74" s="103"/>
      <c r="Z74" s="103"/>
      <c r="AD74" s="81"/>
      <c r="AE74" s="81"/>
      <c r="AF74" s="97"/>
      <c r="AG74" s="98"/>
      <c r="AH74" s="97"/>
      <c r="AI74" s="99"/>
      <c r="AJ74" s="81"/>
      <c r="AK74" s="81"/>
      <c r="AL74" s="81"/>
      <c r="AM74" s="81"/>
      <c r="AN74" s="81"/>
      <c r="AO74" s="99"/>
      <c r="AP74" s="81"/>
      <c r="AQ74" s="81"/>
      <c r="AR74" s="99"/>
      <c r="AS74" s="81"/>
    </row>
    <row r="75" spans="1:45" ht="18.75">
      <c r="A75" s="66"/>
      <c r="B75" s="23" t="s">
        <v>2</v>
      </c>
      <c r="C75" s="27"/>
      <c r="D75" s="36">
        <f>SUM(E75:O75)</f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28"/>
      <c r="Q75" s="256"/>
      <c r="R75" s="26"/>
      <c r="S75" s="101"/>
      <c r="T75" s="7"/>
      <c r="U75" s="7"/>
      <c r="V75" s="103"/>
      <c r="W75" s="103"/>
      <c r="X75" s="103"/>
      <c r="Y75" s="103"/>
      <c r="Z75" s="103"/>
      <c r="AD75" s="81"/>
      <c r="AE75" s="81"/>
      <c r="AF75" s="97"/>
      <c r="AG75" s="98"/>
      <c r="AH75" s="97"/>
      <c r="AI75" s="99"/>
      <c r="AJ75" s="81"/>
      <c r="AK75" s="81"/>
      <c r="AL75" s="81"/>
      <c r="AM75" s="81"/>
      <c r="AN75" s="81"/>
      <c r="AO75" s="99"/>
      <c r="AP75" s="81"/>
      <c r="AQ75" s="81"/>
      <c r="AR75" s="99"/>
      <c r="AS75" s="81"/>
    </row>
    <row r="76" spans="1:45" ht="37.5">
      <c r="A76" s="61" t="s">
        <v>99</v>
      </c>
      <c r="B76" s="73" t="s">
        <v>49</v>
      </c>
      <c r="C76" s="165">
        <f>D77+D78</f>
        <v>9624.64904</v>
      </c>
      <c r="D76" s="165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84" t="s">
        <v>50</v>
      </c>
      <c r="Q76" s="111">
        <v>12</v>
      </c>
      <c r="R76" s="26"/>
      <c r="S76" s="101"/>
      <c r="T76" s="7"/>
      <c r="U76" s="7"/>
      <c r="V76" s="103"/>
      <c r="W76" s="103"/>
      <c r="X76" s="103"/>
      <c r="Y76" s="103"/>
      <c r="Z76" s="103"/>
      <c r="AD76" s="81"/>
      <c r="AE76" s="81"/>
      <c r="AF76" s="97"/>
      <c r="AG76" s="98"/>
      <c r="AH76" s="97"/>
      <c r="AI76" s="99"/>
      <c r="AJ76" s="81"/>
      <c r="AK76" s="81"/>
      <c r="AL76" s="81"/>
      <c r="AM76" s="81"/>
      <c r="AN76" s="81"/>
      <c r="AO76" s="99"/>
      <c r="AP76" s="81"/>
      <c r="AQ76" s="81"/>
      <c r="AR76" s="99"/>
      <c r="AS76" s="81"/>
    </row>
    <row r="77" spans="1:45" ht="21" customHeight="1">
      <c r="A77" s="61"/>
      <c r="B77" s="19" t="s">
        <v>1</v>
      </c>
      <c r="C77" s="70"/>
      <c r="D77" s="55">
        <f>SUM(E77:O77)</f>
        <v>7998.68897</v>
      </c>
      <c r="E77" s="44">
        <v>0</v>
      </c>
      <c r="F77" s="44">
        <f>F76</f>
        <v>0</v>
      </c>
      <c r="G77" s="70">
        <v>7998.68897</v>
      </c>
      <c r="H77" s="44">
        <v>0</v>
      </c>
      <c r="I77" s="44">
        <f>I76</f>
        <v>0</v>
      </c>
      <c r="J77" s="44">
        <f>J76</f>
        <v>0</v>
      </c>
      <c r="K77" s="44">
        <f>K76</f>
        <v>0</v>
      </c>
      <c r="L77" s="37">
        <v>0</v>
      </c>
      <c r="M77" s="37">
        <v>0</v>
      </c>
      <c r="N77" s="37">
        <v>0</v>
      </c>
      <c r="O77" s="37">
        <v>0</v>
      </c>
      <c r="P77" s="20"/>
      <c r="Q77" s="262" t="s">
        <v>58</v>
      </c>
      <c r="R77" s="26"/>
      <c r="S77" s="101"/>
      <c r="T77" s="7"/>
      <c r="U77" s="7"/>
      <c r="V77" s="103"/>
      <c r="W77" s="103"/>
      <c r="X77" s="103"/>
      <c r="Y77" s="103"/>
      <c r="Z77" s="103"/>
      <c r="AD77" s="81"/>
      <c r="AE77" s="81"/>
      <c r="AF77" s="97"/>
      <c r="AG77" s="98"/>
      <c r="AH77" s="97"/>
      <c r="AI77" s="99"/>
      <c r="AJ77" s="81"/>
      <c r="AK77" s="81"/>
      <c r="AL77" s="81"/>
      <c r="AM77" s="81"/>
      <c r="AN77" s="81"/>
      <c r="AO77" s="99"/>
      <c r="AP77" s="81"/>
      <c r="AQ77" s="81"/>
      <c r="AR77" s="99"/>
      <c r="AS77" s="81"/>
    </row>
    <row r="78" spans="1:45" ht="21.75" customHeight="1">
      <c r="A78" s="66"/>
      <c r="B78" s="74" t="s">
        <v>97</v>
      </c>
      <c r="C78" s="70"/>
      <c r="D78" s="162">
        <f>SUM(E78:O78)</f>
        <v>1625.96007</v>
      </c>
      <c r="E78" s="35">
        <v>0</v>
      </c>
      <c r="F78" s="35">
        <v>0</v>
      </c>
      <c r="G78" s="166">
        <v>769.72852</v>
      </c>
      <c r="H78" s="166">
        <v>856.23155</v>
      </c>
      <c r="I78" s="35">
        <v>0</v>
      </c>
      <c r="J78" s="35">
        <v>0</v>
      </c>
      <c r="K78" s="35">
        <v>0</v>
      </c>
      <c r="L78" s="17">
        <v>0</v>
      </c>
      <c r="M78" s="17">
        <v>0</v>
      </c>
      <c r="N78" s="17">
        <v>0</v>
      </c>
      <c r="O78" s="17">
        <v>0</v>
      </c>
      <c r="P78" s="17"/>
      <c r="Q78" s="256"/>
      <c r="R78" s="26"/>
      <c r="S78" s="101"/>
      <c r="T78" s="7"/>
      <c r="U78" s="7"/>
      <c r="V78" s="103"/>
      <c r="W78" s="103"/>
      <c r="X78" s="103"/>
      <c r="Y78" s="103"/>
      <c r="Z78" s="103"/>
      <c r="AD78" s="81"/>
      <c r="AE78" s="81"/>
      <c r="AF78" s="97"/>
      <c r="AG78" s="98"/>
      <c r="AH78" s="97"/>
      <c r="AI78" s="99"/>
      <c r="AJ78" s="81"/>
      <c r="AK78" s="81"/>
      <c r="AL78" s="81"/>
      <c r="AM78" s="81"/>
      <c r="AN78" s="81"/>
      <c r="AO78" s="99"/>
      <c r="AP78" s="81"/>
      <c r="AQ78" s="81"/>
      <c r="AR78" s="99"/>
      <c r="AS78" s="81"/>
    </row>
    <row r="79" spans="1:45" ht="41.25" customHeight="1">
      <c r="A79" s="184" t="s">
        <v>57</v>
      </c>
      <c r="B79" s="73" t="s">
        <v>51</v>
      </c>
      <c r="C79" s="165">
        <f>D81</f>
        <v>2640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84">
        <v>2013</v>
      </c>
      <c r="Q79" s="111">
        <v>10</v>
      </c>
      <c r="R79" s="26"/>
      <c r="S79" s="101"/>
      <c r="T79" s="7"/>
      <c r="U79" s="7"/>
      <c r="V79" s="103"/>
      <c r="W79" s="103"/>
      <c r="X79" s="103"/>
      <c r="Y79" s="103"/>
      <c r="Z79" s="103"/>
      <c r="AD79" s="81"/>
      <c r="AE79" s="81"/>
      <c r="AF79" s="97"/>
      <c r="AG79" s="98"/>
      <c r="AH79" s="97"/>
      <c r="AI79" s="99"/>
      <c r="AJ79" s="81"/>
      <c r="AK79" s="81"/>
      <c r="AL79" s="81"/>
      <c r="AM79" s="81"/>
      <c r="AN79" s="81"/>
      <c r="AO79" s="99"/>
      <c r="AP79" s="81"/>
      <c r="AQ79" s="81"/>
      <c r="AR79" s="99"/>
      <c r="AS79" s="81"/>
    </row>
    <row r="80" spans="1:45" ht="21.75" customHeight="1">
      <c r="A80" s="61"/>
      <c r="B80" s="19" t="s">
        <v>1</v>
      </c>
      <c r="C80" s="44"/>
      <c r="D80" s="37">
        <f>SUM(E80:O80)</f>
        <v>0</v>
      </c>
      <c r="E80" s="44">
        <v>0</v>
      </c>
      <c r="F80" s="44">
        <f>F79</f>
        <v>0</v>
      </c>
      <c r="G80" s="44">
        <f>G79</f>
        <v>0</v>
      </c>
      <c r="H80" s="44">
        <f>H79</f>
        <v>0</v>
      </c>
      <c r="I80" s="44">
        <v>0</v>
      </c>
      <c r="J80" s="44">
        <v>0</v>
      </c>
      <c r="K80" s="44">
        <f>K79</f>
        <v>0</v>
      </c>
      <c r="L80" s="37">
        <v>0</v>
      </c>
      <c r="M80" s="37">
        <v>0</v>
      </c>
      <c r="N80" s="37">
        <v>0</v>
      </c>
      <c r="O80" s="37">
        <v>0</v>
      </c>
      <c r="P80" s="20"/>
      <c r="Q80" s="262" t="s">
        <v>58</v>
      </c>
      <c r="R80" s="26"/>
      <c r="S80" s="101"/>
      <c r="T80" s="7"/>
      <c r="U80" s="7"/>
      <c r="V80" s="103"/>
      <c r="W80" s="103"/>
      <c r="X80" s="103"/>
      <c r="Y80" s="103"/>
      <c r="Z80" s="103"/>
      <c r="AD80" s="81"/>
      <c r="AE80" s="81"/>
      <c r="AF80" s="97"/>
      <c r="AG80" s="98"/>
      <c r="AH80" s="97"/>
      <c r="AI80" s="99"/>
      <c r="AJ80" s="81"/>
      <c r="AK80" s="81"/>
      <c r="AL80" s="81"/>
      <c r="AM80" s="81"/>
      <c r="AN80" s="81"/>
      <c r="AO80" s="99"/>
      <c r="AP80" s="81"/>
      <c r="AQ80" s="81"/>
      <c r="AR80" s="99"/>
      <c r="AS80" s="81"/>
    </row>
    <row r="81" spans="1:45" ht="24.75" customHeight="1">
      <c r="A81" s="66"/>
      <c r="B81" s="74" t="s">
        <v>97</v>
      </c>
      <c r="C81" s="166"/>
      <c r="D81" s="162">
        <f>SUM(E81:O81)</f>
        <v>2640</v>
      </c>
      <c r="E81" s="35">
        <v>0</v>
      </c>
      <c r="F81" s="35">
        <v>0</v>
      </c>
      <c r="G81" s="35">
        <v>0</v>
      </c>
      <c r="H81" s="166">
        <v>2640</v>
      </c>
      <c r="I81" s="35">
        <v>0</v>
      </c>
      <c r="J81" s="35">
        <v>0</v>
      </c>
      <c r="K81" s="35">
        <v>0</v>
      </c>
      <c r="L81" s="17">
        <v>0</v>
      </c>
      <c r="M81" s="17">
        <v>0</v>
      </c>
      <c r="N81" s="17">
        <v>0</v>
      </c>
      <c r="O81" s="17">
        <v>0</v>
      </c>
      <c r="P81" s="17"/>
      <c r="Q81" s="256"/>
      <c r="R81" s="26"/>
      <c r="S81" s="101"/>
      <c r="T81" s="7"/>
      <c r="U81" s="7"/>
      <c r="V81" s="103"/>
      <c r="W81" s="103"/>
      <c r="X81" s="103"/>
      <c r="Y81" s="103"/>
      <c r="Z81" s="103"/>
      <c r="AD81" s="81"/>
      <c r="AE81" s="81"/>
      <c r="AF81" s="97"/>
      <c r="AG81" s="98"/>
      <c r="AH81" s="97"/>
      <c r="AI81" s="99"/>
      <c r="AJ81" s="81"/>
      <c r="AK81" s="81"/>
      <c r="AL81" s="81"/>
      <c r="AM81" s="81"/>
      <c r="AN81" s="81"/>
      <c r="AO81" s="99"/>
      <c r="AP81" s="81"/>
      <c r="AQ81" s="81"/>
      <c r="AR81" s="99"/>
      <c r="AS81" s="81"/>
    </row>
    <row r="82" spans="1:45" ht="43.5" customHeight="1">
      <c r="A82" s="61" t="s">
        <v>80</v>
      </c>
      <c r="B82" s="73" t="s">
        <v>54</v>
      </c>
      <c r="C82" s="165">
        <f>D84</f>
        <v>3414.21758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84">
        <v>2013</v>
      </c>
      <c r="Q82" s="111">
        <v>6</v>
      </c>
      <c r="R82" s="26"/>
      <c r="S82" s="101"/>
      <c r="T82" s="7"/>
      <c r="U82" s="7"/>
      <c r="V82" s="103"/>
      <c r="W82" s="103"/>
      <c r="X82" s="103"/>
      <c r="Y82" s="103"/>
      <c r="Z82" s="103"/>
      <c r="AD82" s="81"/>
      <c r="AE82" s="81"/>
      <c r="AF82" s="97"/>
      <c r="AG82" s="98"/>
      <c r="AH82" s="97"/>
      <c r="AI82" s="99"/>
      <c r="AJ82" s="81"/>
      <c r="AK82" s="81"/>
      <c r="AL82" s="81"/>
      <c r="AM82" s="81"/>
      <c r="AN82" s="81"/>
      <c r="AO82" s="99"/>
      <c r="AP82" s="81"/>
      <c r="AQ82" s="81"/>
      <c r="AR82" s="99"/>
      <c r="AS82" s="81"/>
    </row>
    <row r="83" spans="1:45" ht="19.5" customHeight="1">
      <c r="A83" s="61"/>
      <c r="B83" s="19" t="s">
        <v>1</v>
      </c>
      <c r="C83" s="44"/>
      <c r="D83" s="37">
        <f>SUM(E83:O83)</f>
        <v>0</v>
      </c>
      <c r="E83" s="44">
        <v>0</v>
      </c>
      <c r="F83" s="44">
        <f>F82</f>
        <v>0</v>
      </c>
      <c r="G83" s="44">
        <f>G82</f>
        <v>0</v>
      </c>
      <c r="H83" s="44">
        <v>0</v>
      </c>
      <c r="I83" s="44">
        <v>0</v>
      </c>
      <c r="J83" s="44">
        <f>J82</f>
        <v>0</v>
      </c>
      <c r="K83" s="44">
        <f>K82</f>
        <v>0</v>
      </c>
      <c r="L83" s="37">
        <v>0</v>
      </c>
      <c r="M83" s="37">
        <v>0</v>
      </c>
      <c r="N83" s="37">
        <v>0</v>
      </c>
      <c r="O83" s="37">
        <v>0</v>
      </c>
      <c r="P83" s="20"/>
      <c r="Q83" s="262" t="s">
        <v>58</v>
      </c>
      <c r="R83" s="26"/>
      <c r="S83" s="101"/>
      <c r="T83" s="7"/>
      <c r="U83" s="7"/>
      <c r="V83" s="103"/>
      <c r="W83" s="103"/>
      <c r="X83" s="103"/>
      <c r="Y83" s="103"/>
      <c r="Z83" s="103"/>
      <c r="AD83" s="81"/>
      <c r="AE83" s="81"/>
      <c r="AF83" s="97"/>
      <c r="AG83" s="98"/>
      <c r="AH83" s="97"/>
      <c r="AI83" s="99"/>
      <c r="AJ83" s="81"/>
      <c r="AK83" s="81"/>
      <c r="AL83" s="81"/>
      <c r="AM83" s="81"/>
      <c r="AN83" s="81"/>
      <c r="AO83" s="99"/>
      <c r="AP83" s="81"/>
      <c r="AQ83" s="81"/>
      <c r="AR83" s="99"/>
      <c r="AS83" s="81"/>
    </row>
    <row r="84" spans="1:45" ht="21.75" customHeight="1">
      <c r="A84" s="66"/>
      <c r="B84" s="74" t="s">
        <v>97</v>
      </c>
      <c r="C84" s="70"/>
      <c r="D84" s="162">
        <f>SUM(E84:O84)</f>
        <v>3414.21758</v>
      </c>
      <c r="E84" s="35">
        <v>0</v>
      </c>
      <c r="F84" s="35">
        <v>0</v>
      </c>
      <c r="G84" s="35">
        <v>0</v>
      </c>
      <c r="H84" s="166">
        <v>3414.21758</v>
      </c>
      <c r="I84" s="35">
        <v>0</v>
      </c>
      <c r="J84" s="35">
        <v>0</v>
      </c>
      <c r="K84" s="35">
        <v>0</v>
      </c>
      <c r="L84" s="17">
        <v>0</v>
      </c>
      <c r="M84" s="17">
        <v>0</v>
      </c>
      <c r="N84" s="17">
        <v>0</v>
      </c>
      <c r="O84" s="17">
        <v>0</v>
      </c>
      <c r="P84" s="17"/>
      <c r="Q84" s="256"/>
      <c r="R84" s="26"/>
      <c r="S84" s="101"/>
      <c r="T84" s="7"/>
      <c r="U84" s="7"/>
      <c r="V84" s="103"/>
      <c r="W84" s="103"/>
      <c r="X84" s="103"/>
      <c r="Y84" s="103"/>
      <c r="Z84" s="103"/>
      <c r="AD84" s="81"/>
      <c r="AE84" s="81"/>
      <c r="AF84" s="97"/>
      <c r="AG84" s="98"/>
      <c r="AH84" s="97"/>
      <c r="AI84" s="99"/>
      <c r="AJ84" s="81"/>
      <c r="AK84" s="81"/>
      <c r="AL84" s="81"/>
      <c r="AM84" s="81"/>
      <c r="AN84" s="81"/>
      <c r="AO84" s="99"/>
      <c r="AP84" s="81"/>
      <c r="AQ84" s="81"/>
      <c r="AR84" s="99"/>
      <c r="AS84" s="81"/>
    </row>
    <row r="85" spans="1:45" ht="38.25" customHeight="1">
      <c r="A85" s="61" t="s">
        <v>81</v>
      </c>
      <c r="B85" s="38" t="s">
        <v>8</v>
      </c>
      <c r="C85" s="63">
        <f>D86</f>
        <v>1412.9</v>
      </c>
      <c r="D85" s="64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4">
        <v>2010</v>
      </c>
      <c r="Q85" s="111">
        <v>5</v>
      </c>
      <c r="R85" s="26"/>
      <c r="S85" s="101"/>
      <c r="T85" s="7"/>
      <c r="U85" s="7"/>
      <c r="V85" s="103"/>
      <c r="W85" s="103"/>
      <c r="X85" s="103"/>
      <c r="Y85" s="103"/>
      <c r="Z85" s="103"/>
      <c r="AD85" s="81"/>
      <c r="AE85" s="81"/>
      <c r="AF85" s="97"/>
      <c r="AG85" s="98"/>
      <c r="AH85" s="97"/>
      <c r="AI85" s="99"/>
      <c r="AJ85" s="81"/>
      <c r="AK85" s="81"/>
      <c r="AL85" s="81"/>
      <c r="AM85" s="81"/>
      <c r="AN85" s="81"/>
      <c r="AO85" s="99"/>
      <c r="AP85" s="81"/>
      <c r="AQ85" s="81"/>
      <c r="AR85" s="99"/>
      <c r="AS85" s="81"/>
    </row>
    <row r="86" spans="1:45" ht="23.25" customHeight="1">
      <c r="A86" s="61"/>
      <c r="B86" s="19" t="s">
        <v>1</v>
      </c>
      <c r="C86" s="65"/>
      <c r="D86" s="55">
        <f>SUM(E86:O86)</f>
        <v>1412.9</v>
      </c>
      <c r="E86" s="55">
        <v>1412.9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37">
        <v>0</v>
      </c>
      <c r="M86" s="37">
        <v>0</v>
      </c>
      <c r="N86" s="37">
        <v>0</v>
      </c>
      <c r="O86" s="37">
        <v>0</v>
      </c>
      <c r="P86" s="26"/>
      <c r="Q86" s="262" t="s">
        <v>58</v>
      </c>
      <c r="R86" s="26"/>
      <c r="S86" s="101"/>
      <c r="T86" s="7"/>
      <c r="U86" s="7"/>
      <c r="V86" s="103"/>
      <c r="W86" s="103"/>
      <c r="X86" s="103"/>
      <c r="Y86" s="103"/>
      <c r="Z86" s="103"/>
      <c r="AD86" s="81"/>
      <c r="AE86" s="81"/>
      <c r="AF86" s="97"/>
      <c r="AG86" s="98"/>
      <c r="AH86" s="97"/>
      <c r="AI86" s="99"/>
      <c r="AJ86" s="81"/>
      <c r="AK86" s="81"/>
      <c r="AL86" s="81"/>
      <c r="AM86" s="81"/>
      <c r="AN86" s="81"/>
      <c r="AO86" s="99"/>
      <c r="AP86" s="81"/>
      <c r="AQ86" s="81"/>
      <c r="AR86" s="99"/>
      <c r="AS86" s="81"/>
    </row>
    <row r="87" spans="1:45" ht="21" customHeight="1">
      <c r="A87" s="66"/>
      <c r="B87" s="23" t="s">
        <v>2</v>
      </c>
      <c r="C87" s="27"/>
      <c r="D87" s="37">
        <f>SUM(E87:O87)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28"/>
      <c r="Q87" s="256"/>
      <c r="R87" s="26"/>
      <c r="S87" s="101"/>
      <c r="T87" s="7"/>
      <c r="U87" s="7"/>
      <c r="V87" s="103"/>
      <c r="W87" s="103"/>
      <c r="X87" s="103"/>
      <c r="Y87" s="103"/>
      <c r="Z87" s="103"/>
      <c r="AD87" s="81"/>
      <c r="AE87" s="81"/>
      <c r="AF87" s="97"/>
      <c r="AG87" s="98"/>
      <c r="AH87" s="97"/>
      <c r="AI87" s="99"/>
      <c r="AJ87" s="81"/>
      <c r="AK87" s="81"/>
      <c r="AL87" s="81"/>
      <c r="AM87" s="81"/>
      <c r="AN87" s="81"/>
      <c r="AO87" s="99"/>
      <c r="AP87" s="81"/>
      <c r="AQ87" s="81"/>
      <c r="AR87" s="99"/>
      <c r="AS87" s="81"/>
    </row>
    <row r="88" spans="1:45" ht="64.5" customHeight="1">
      <c r="A88" s="61" t="s">
        <v>87</v>
      </c>
      <c r="B88" s="217" t="s">
        <v>68</v>
      </c>
      <c r="C88" s="165">
        <f>D89</f>
        <v>11493.7</v>
      </c>
      <c r="D88" s="63"/>
      <c r="E88" s="75"/>
      <c r="F88" s="75"/>
      <c r="G88" s="63"/>
      <c r="H88" s="63"/>
      <c r="I88" s="63"/>
      <c r="J88" s="63"/>
      <c r="K88" s="63"/>
      <c r="L88" s="63"/>
      <c r="M88" s="63"/>
      <c r="N88" s="63"/>
      <c r="O88" s="63"/>
      <c r="P88" s="84">
        <v>2011</v>
      </c>
      <c r="Q88" s="111">
        <v>12</v>
      </c>
      <c r="R88" s="26"/>
      <c r="S88" s="101"/>
      <c r="T88" s="7"/>
      <c r="U88" s="7"/>
      <c r="V88" s="103"/>
      <c r="W88" s="103"/>
      <c r="X88" s="103"/>
      <c r="Y88" s="103"/>
      <c r="Z88" s="103"/>
      <c r="AD88" s="81"/>
      <c r="AE88" s="81"/>
      <c r="AF88" s="97"/>
      <c r="AG88" s="98"/>
      <c r="AH88" s="97"/>
      <c r="AI88" s="99"/>
      <c r="AJ88" s="81"/>
      <c r="AK88" s="81"/>
      <c r="AL88" s="81"/>
      <c r="AM88" s="81"/>
      <c r="AN88" s="81"/>
      <c r="AO88" s="99"/>
      <c r="AP88" s="81"/>
      <c r="AQ88" s="81"/>
      <c r="AR88" s="99"/>
      <c r="AS88" s="81"/>
    </row>
    <row r="89" spans="1:45" ht="21.75" customHeight="1">
      <c r="A89" s="61"/>
      <c r="B89" s="19" t="s">
        <v>1</v>
      </c>
      <c r="C89" s="70"/>
      <c r="D89" s="55">
        <f>SUM(E89:O89)</f>
        <v>11493.7</v>
      </c>
      <c r="E89" s="44">
        <v>0</v>
      </c>
      <c r="F89" s="70">
        <f>3710.5+7783.2</f>
        <v>11493.7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37">
        <v>0</v>
      </c>
      <c r="M89" s="37">
        <v>0</v>
      </c>
      <c r="N89" s="37">
        <v>0</v>
      </c>
      <c r="O89" s="37">
        <v>0</v>
      </c>
      <c r="P89" s="20"/>
      <c r="Q89" s="262" t="s">
        <v>58</v>
      </c>
      <c r="R89" s="26"/>
      <c r="S89" s="101"/>
      <c r="T89" s="7"/>
      <c r="U89" s="7"/>
      <c r="V89" s="103"/>
      <c r="W89" s="103"/>
      <c r="X89" s="103"/>
      <c r="Y89" s="103"/>
      <c r="Z89" s="103"/>
      <c r="AD89" s="81"/>
      <c r="AE89" s="81"/>
      <c r="AF89" s="97"/>
      <c r="AG89" s="98"/>
      <c r="AH89" s="97"/>
      <c r="AI89" s="99"/>
      <c r="AJ89" s="81"/>
      <c r="AK89" s="81"/>
      <c r="AL89" s="81"/>
      <c r="AM89" s="81"/>
      <c r="AN89" s="81"/>
      <c r="AO89" s="99"/>
      <c r="AP89" s="81"/>
      <c r="AQ89" s="81"/>
      <c r="AR89" s="99"/>
      <c r="AS89" s="81"/>
    </row>
    <row r="90" spans="1:45" ht="21.75" customHeight="1">
      <c r="A90" s="66"/>
      <c r="B90" s="74" t="s">
        <v>97</v>
      </c>
      <c r="C90" s="35"/>
      <c r="D90" s="37">
        <f>SUM(E90:O90)</f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7">
        <v>0</v>
      </c>
      <c r="M90" s="17">
        <v>0</v>
      </c>
      <c r="N90" s="17">
        <v>0</v>
      </c>
      <c r="O90" s="17">
        <v>0</v>
      </c>
      <c r="P90" s="17"/>
      <c r="Q90" s="256"/>
      <c r="R90" s="26"/>
      <c r="S90" s="101"/>
      <c r="T90" s="7"/>
      <c r="U90" s="7"/>
      <c r="V90" s="103"/>
      <c r="W90" s="103"/>
      <c r="X90" s="103"/>
      <c r="Y90" s="103"/>
      <c r="Z90" s="103"/>
      <c r="AD90" s="81"/>
      <c r="AE90" s="81"/>
      <c r="AF90" s="97"/>
      <c r="AG90" s="98"/>
      <c r="AH90" s="97"/>
      <c r="AI90" s="99"/>
      <c r="AJ90" s="81"/>
      <c r="AK90" s="81"/>
      <c r="AL90" s="81"/>
      <c r="AM90" s="81"/>
      <c r="AN90" s="81"/>
      <c r="AO90" s="99"/>
      <c r="AP90" s="81"/>
      <c r="AQ90" s="81"/>
      <c r="AR90" s="99"/>
      <c r="AS90" s="81"/>
    </row>
    <row r="91" spans="1:45" ht="47.25" customHeight="1">
      <c r="A91" s="61" t="s">
        <v>90</v>
      </c>
      <c r="B91" s="73" t="s">
        <v>14</v>
      </c>
      <c r="C91" s="165">
        <f>D93</f>
        <v>2680</v>
      </c>
      <c r="D91" s="29"/>
      <c r="E91" s="75"/>
      <c r="F91" s="63"/>
      <c r="G91" s="75"/>
      <c r="H91" s="75"/>
      <c r="I91" s="75"/>
      <c r="J91" s="75"/>
      <c r="K91" s="75"/>
      <c r="L91" s="75"/>
      <c r="M91" s="75"/>
      <c r="N91" s="75"/>
      <c r="O91" s="75"/>
      <c r="P91" s="84">
        <v>2013</v>
      </c>
      <c r="Q91" s="111">
        <v>6</v>
      </c>
      <c r="R91" s="26"/>
      <c r="S91" s="101"/>
      <c r="T91" s="7"/>
      <c r="U91" s="7"/>
      <c r="V91" s="103"/>
      <c r="W91" s="103"/>
      <c r="X91" s="103"/>
      <c r="Y91" s="103"/>
      <c r="Z91" s="103"/>
      <c r="AD91" s="81"/>
      <c r="AE91" s="81"/>
      <c r="AF91" s="97"/>
      <c r="AG91" s="98"/>
      <c r="AH91" s="97"/>
      <c r="AI91" s="99"/>
      <c r="AJ91" s="81"/>
      <c r="AK91" s="81"/>
      <c r="AL91" s="81"/>
      <c r="AM91" s="81"/>
      <c r="AN91" s="81"/>
      <c r="AO91" s="99"/>
      <c r="AP91" s="81"/>
      <c r="AQ91" s="81"/>
      <c r="AR91" s="99"/>
      <c r="AS91" s="81"/>
    </row>
    <row r="92" spans="1:45" ht="24" customHeight="1">
      <c r="A92" s="61"/>
      <c r="B92" s="19" t="s">
        <v>1</v>
      </c>
      <c r="C92" s="44"/>
      <c r="D92" s="37">
        <f>SUM(E92:O92)</f>
        <v>0</v>
      </c>
      <c r="E92" s="78">
        <v>0</v>
      </c>
      <c r="F92" s="78">
        <f>F91</f>
        <v>0</v>
      </c>
      <c r="G92" s="78">
        <f>G91</f>
        <v>0</v>
      </c>
      <c r="H92" s="44">
        <v>0</v>
      </c>
      <c r="I92" s="78">
        <f>I91</f>
        <v>0</v>
      </c>
      <c r="J92" s="78">
        <f>J91</f>
        <v>0</v>
      </c>
      <c r="K92" s="78">
        <f>K91</f>
        <v>0</v>
      </c>
      <c r="L92" s="37">
        <v>0</v>
      </c>
      <c r="M92" s="37">
        <v>0</v>
      </c>
      <c r="N92" s="37">
        <v>0</v>
      </c>
      <c r="O92" s="37">
        <v>0</v>
      </c>
      <c r="P92" s="85"/>
      <c r="Q92" s="262" t="s">
        <v>58</v>
      </c>
      <c r="R92" s="26"/>
      <c r="S92" s="101"/>
      <c r="T92" s="7"/>
      <c r="U92" s="7"/>
      <c r="V92" s="103"/>
      <c r="W92" s="103"/>
      <c r="X92" s="103"/>
      <c r="Y92" s="103"/>
      <c r="Z92" s="103"/>
      <c r="AD92" s="81"/>
      <c r="AE92" s="81"/>
      <c r="AF92" s="97"/>
      <c r="AG92" s="98"/>
      <c r="AH92" s="97"/>
      <c r="AI92" s="99"/>
      <c r="AJ92" s="81"/>
      <c r="AK92" s="81"/>
      <c r="AL92" s="81"/>
      <c r="AM92" s="81"/>
      <c r="AN92" s="81"/>
      <c r="AO92" s="99"/>
      <c r="AP92" s="81"/>
      <c r="AQ92" s="81"/>
      <c r="AR92" s="99"/>
      <c r="AS92" s="81"/>
    </row>
    <row r="93" spans="1:45" ht="22.5" customHeight="1">
      <c r="A93" s="66"/>
      <c r="B93" s="74" t="s">
        <v>97</v>
      </c>
      <c r="C93" s="70"/>
      <c r="D93" s="162">
        <f>SUM(E93:O93)</f>
        <v>2680</v>
      </c>
      <c r="E93" s="15">
        <v>0</v>
      </c>
      <c r="F93" s="15">
        <v>0</v>
      </c>
      <c r="G93" s="15">
        <v>0</v>
      </c>
      <c r="H93" s="183">
        <v>2680</v>
      </c>
      <c r="I93" s="15">
        <v>0</v>
      </c>
      <c r="J93" s="15">
        <v>0</v>
      </c>
      <c r="K93" s="15">
        <v>0</v>
      </c>
      <c r="L93" s="17">
        <v>0</v>
      </c>
      <c r="M93" s="17">
        <v>0</v>
      </c>
      <c r="N93" s="17">
        <v>0</v>
      </c>
      <c r="O93" s="17">
        <v>0</v>
      </c>
      <c r="P93" s="86"/>
      <c r="Q93" s="256"/>
      <c r="R93" s="26"/>
      <c r="S93" s="101"/>
      <c r="T93" s="7"/>
      <c r="U93" s="7"/>
      <c r="V93" s="103"/>
      <c r="W93" s="103"/>
      <c r="X93" s="103"/>
      <c r="Y93" s="103"/>
      <c r="Z93" s="103"/>
      <c r="AD93" s="81"/>
      <c r="AE93" s="81"/>
      <c r="AF93" s="97"/>
      <c r="AG93" s="98"/>
      <c r="AH93" s="97"/>
      <c r="AI93" s="99"/>
      <c r="AJ93" s="81"/>
      <c r="AK93" s="81"/>
      <c r="AL93" s="81"/>
      <c r="AM93" s="81"/>
      <c r="AN93" s="81"/>
      <c r="AO93" s="99"/>
      <c r="AP93" s="81"/>
      <c r="AQ93" s="81"/>
      <c r="AR93" s="99"/>
      <c r="AS93" s="81"/>
    </row>
    <row r="94" spans="1:45" ht="66" customHeight="1">
      <c r="A94" s="61" t="s">
        <v>92</v>
      </c>
      <c r="B94" s="73" t="s">
        <v>69</v>
      </c>
      <c r="C94" s="165">
        <f>D96</f>
        <v>14807</v>
      </c>
      <c r="D94" s="29"/>
      <c r="E94" s="29"/>
      <c r="F94" s="29"/>
      <c r="G94" s="29"/>
      <c r="H94" s="154"/>
      <c r="I94" s="154"/>
      <c r="J94" s="154"/>
      <c r="K94" s="154"/>
      <c r="L94" s="154"/>
      <c r="M94" s="154"/>
      <c r="N94" s="154"/>
      <c r="O94" s="154"/>
      <c r="P94" s="84">
        <v>2013</v>
      </c>
      <c r="Q94" s="111">
        <v>18</v>
      </c>
      <c r="R94" s="26"/>
      <c r="S94" s="101"/>
      <c r="T94" s="7"/>
      <c r="U94" s="7"/>
      <c r="V94" s="103"/>
      <c r="W94" s="103"/>
      <c r="X94" s="103"/>
      <c r="Y94" s="103"/>
      <c r="Z94" s="103"/>
      <c r="AD94" s="81"/>
      <c r="AE94" s="81"/>
      <c r="AF94" s="97"/>
      <c r="AG94" s="98"/>
      <c r="AH94" s="97"/>
      <c r="AI94" s="99"/>
      <c r="AJ94" s="81"/>
      <c r="AK94" s="81"/>
      <c r="AL94" s="81"/>
      <c r="AM94" s="81"/>
      <c r="AN94" s="81"/>
      <c r="AO94" s="99"/>
      <c r="AP94" s="81"/>
      <c r="AQ94" s="81"/>
      <c r="AR94" s="99"/>
      <c r="AS94" s="81"/>
    </row>
    <row r="95" spans="1:45" ht="19.5" customHeight="1">
      <c r="A95" s="61"/>
      <c r="B95" s="19" t="s">
        <v>1</v>
      </c>
      <c r="C95" s="44"/>
      <c r="D95" s="37">
        <f>SUM(E95:O95)</f>
        <v>0</v>
      </c>
      <c r="E95" s="44">
        <v>0</v>
      </c>
      <c r="F95" s="44">
        <f>F94</f>
        <v>0</v>
      </c>
      <c r="G95" s="44">
        <f>G94</f>
        <v>0</v>
      </c>
      <c r="H95" s="44">
        <v>0</v>
      </c>
      <c r="I95" s="44">
        <f>I94</f>
        <v>0</v>
      </c>
      <c r="J95" s="44">
        <f>J94</f>
        <v>0</v>
      </c>
      <c r="K95" s="44">
        <f>K94</f>
        <v>0</v>
      </c>
      <c r="L95" s="37">
        <v>0</v>
      </c>
      <c r="M95" s="37">
        <v>0</v>
      </c>
      <c r="N95" s="37">
        <v>0</v>
      </c>
      <c r="O95" s="37">
        <v>0</v>
      </c>
      <c r="P95" s="20"/>
      <c r="Q95" s="262" t="s">
        <v>58</v>
      </c>
      <c r="R95" s="26"/>
      <c r="S95" s="101"/>
      <c r="T95" s="7"/>
      <c r="U95" s="7"/>
      <c r="V95" s="103"/>
      <c r="W95" s="103"/>
      <c r="X95" s="103"/>
      <c r="Y95" s="103"/>
      <c r="Z95" s="103"/>
      <c r="AD95" s="81"/>
      <c r="AE95" s="81"/>
      <c r="AF95" s="97"/>
      <c r="AG95" s="98"/>
      <c r="AH95" s="97"/>
      <c r="AI95" s="99"/>
      <c r="AJ95" s="81"/>
      <c r="AK95" s="81"/>
      <c r="AL95" s="81"/>
      <c r="AM95" s="81"/>
      <c r="AN95" s="81"/>
      <c r="AO95" s="99"/>
      <c r="AP95" s="81"/>
      <c r="AQ95" s="81"/>
      <c r="AR95" s="99"/>
      <c r="AS95" s="81"/>
    </row>
    <row r="96" spans="1:45" ht="21.75" customHeight="1">
      <c r="A96" s="66"/>
      <c r="B96" s="74" t="s">
        <v>97</v>
      </c>
      <c r="C96" s="70"/>
      <c r="D96" s="162">
        <f>SUM(E96:O96)</f>
        <v>14807</v>
      </c>
      <c r="E96" s="35">
        <v>0</v>
      </c>
      <c r="F96" s="35">
        <v>0</v>
      </c>
      <c r="G96" s="35">
        <v>0</v>
      </c>
      <c r="H96" s="166">
        <v>14807</v>
      </c>
      <c r="I96" s="35">
        <v>0</v>
      </c>
      <c r="J96" s="35">
        <v>0</v>
      </c>
      <c r="K96" s="35">
        <v>0</v>
      </c>
      <c r="L96" s="17">
        <v>0</v>
      </c>
      <c r="M96" s="17">
        <v>0</v>
      </c>
      <c r="N96" s="17">
        <v>0</v>
      </c>
      <c r="O96" s="17">
        <v>0</v>
      </c>
      <c r="P96" s="17"/>
      <c r="Q96" s="256"/>
      <c r="R96" s="26"/>
      <c r="S96" s="101"/>
      <c r="T96" s="7"/>
      <c r="U96" s="7"/>
      <c r="V96" s="103"/>
      <c r="W96" s="103"/>
      <c r="X96" s="103"/>
      <c r="Y96" s="103"/>
      <c r="Z96" s="103"/>
      <c r="AD96" s="81"/>
      <c r="AE96" s="81"/>
      <c r="AF96" s="97"/>
      <c r="AG96" s="98"/>
      <c r="AH96" s="97"/>
      <c r="AI96" s="99"/>
      <c r="AJ96" s="81"/>
      <c r="AK96" s="81"/>
      <c r="AL96" s="81"/>
      <c r="AM96" s="81"/>
      <c r="AN96" s="81"/>
      <c r="AO96" s="99"/>
      <c r="AP96" s="81"/>
      <c r="AQ96" s="81"/>
      <c r="AR96" s="99"/>
      <c r="AS96" s="81"/>
    </row>
    <row r="97" spans="1:45" ht="46.5" customHeight="1">
      <c r="A97" s="61" t="s">
        <v>94</v>
      </c>
      <c r="B97" s="73" t="s">
        <v>55</v>
      </c>
      <c r="C97" s="165">
        <f>D99</f>
        <v>850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84">
        <v>2013</v>
      </c>
      <c r="Q97" s="111">
        <v>8</v>
      </c>
      <c r="R97" s="26"/>
      <c r="S97" s="101"/>
      <c r="T97" s="7"/>
      <c r="U97" s="7"/>
      <c r="V97" s="103"/>
      <c r="W97" s="103"/>
      <c r="X97" s="103"/>
      <c r="Y97" s="103"/>
      <c r="Z97" s="103"/>
      <c r="AD97" s="81"/>
      <c r="AE97" s="81"/>
      <c r="AF97" s="97"/>
      <c r="AG97" s="98"/>
      <c r="AH97" s="97"/>
      <c r="AI97" s="99"/>
      <c r="AJ97" s="81"/>
      <c r="AK97" s="81"/>
      <c r="AL97" s="81"/>
      <c r="AM97" s="81"/>
      <c r="AN97" s="81"/>
      <c r="AO97" s="99"/>
      <c r="AP97" s="81"/>
      <c r="AQ97" s="81"/>
      <c r="AR97" s="99"/>
      <c r="AS97" s="81"/>
    </row>
    <row r="98" spans="1:45" ht="22.5" customHeight="1">
      <c r="A98" s="61"/>
      <c r="B98" s="19" t="s">
        <v>1</v>
      </c>
      <c r="C98" s="44"/>
      <c r="D98" s="37">
        <f>SUM(E98:O98)</f>
        <v>0</v>
      </c>
      <c r="E98" s="44">
        <v>0</v>
      </c>
      <c r="F98" s="44">
        <f>F97</f>
        <v>0</v>
      </c>
      <c r="G98" s="44">
        <f>G97</f>
        <v>0</v>
      </c>
      <c r="H98" s="44">
        <f>H97</f>
        <v>0</v>
      </c>
      <c r="I98" s="44">
        <v>0</v>
      </c>
      <c r="J98" s="44">
        <f>J97</f>
        <v>0</v>
      </c>
      <c r="K98" s="44">
        <f>K97</f>
        <v>0</v>
      </c>
      <c r="L98" s="37">
        <v>0</v>
      </c>
      <c r="M98" s="37">
        <v>0</v>
      </c>
      <c r="N98" s="37">
        <v>0</v>
      </c>
      <c r="O98" s="37">
        <v>0</v>
      </c>
      <c r="P98" s="20"/>
      <c r="Q98" s="262" t="s">
        <v>58</v>
      </c>
      <c r="R98" s="26"/>
      <c r="S98" s="101"/>
      <c r="T98" s="7"/>
      <c r="U98" s="7"/>
      <c r="V98" s="103"/>
      <c r="W98" s="103"/>
      <c r="X98" s="103"/>
      <c r="Y98" s="103"/>
      <c r="Z98" s="103"/>
      <c r="AD98" s="81"/>
      <c r="AE98" s="81"/>
      <c r="AF98" s="97"/>
      <c r="AG98" s="98"/>
      <c r="AH98" s="97"/>
      <c r="AI98" s="99"/>
      <c r="AJ98" s="81"/>
      <c r="AK98" s="81"/>
      <c r="AL98" s="81"/>
      <c r="AM98" s="81"/>
      <c r="AN98" s="81"/>
      <c r="AO98" s="99"/>
      <c r="AP98" s="81"/>
      <c r="AQ98" s="81"/>
      <c r="AR98" s="99"/>
      <c r="AS98" s="81"/>
    </row>
    <row r="99" spans="1:45" ht="24.75" customHeight="1">
      <c r="A99" s="66"/>
      <c r="B99" s="74" t="s">
        <v>97</v>
      </c>
      <c r="C99" s="166"/>
      <c r="D99" s="162">
        <f>SUM(E99:O99)</f>
        <v>850</v>
      </c>
      <c r="E99" s="35">
        <v>0</v>
      </c>
      <c r="F99" s="35">
        <v>0</v>
      </c>
      <c r="G99" s="35">
        <v>0</v>
      </c>
      <c r="H99" s="166">
        <v>850</v>
      </c>
      <c r="I99" s="35">
        <v>0</v>
      </c>
      <c r="J99" s="35">
        <v>0</v>
      </c>
      <c r="K99" s="35">
        <v>0</v>
      </c>
      <c r="L99" s="17">
        <v>0</v>
      </c>
      <c r="M99" s="17">
        <v>0</v>
      </c>
      <c r="N99" s="17">
        <v>0</v>
      </c>
      <c r="O99" s="17">
        <v>0</v>
      </c>
      <c r="P99" s="17"/>
      <c r="Q99" s="256"/>
      <c r="R99" s="26"/>
      <c r="S99" s="101"/>
      <c r="T99" s="7"/>
      <c r="U99" s="7"/>
      <c r="V99" s="103"/>
      <c r="W99" s="103"/>
      <c r="X99" s="103"/>
      <c r="Y99" s="103"/>
      <c r="Z99" s="103"/>
      <c r="AD99" s="81"/>
      <c r="AE99" s="81"/>
      <c r="AF99" s="97"/>
      <c r="AG99" s="98"/>
      <c r="AH99" s="97"/>
      <c r="AI99" s="99"/>
      <c r="AJ99" s="81"/>
      <c r="AK99" s="81"/>
      <c r="AL99" s="81"/>
      <c r="AM99" s="81"/>
      <c r="AN99" s="81"/>
      <c r="AO99" s="99"/>
      <c r="AP99" s="81"/>
      <c r="AQ99" s="81"/>
      <c r="AR99" s="99"/>
      <c r="AS99" s="81"/>
    </row>
    <row r="100" spans="1:45" ht="41.25" customHeight="1">
      <c r="A100" s="184" t="s">
        <v>96</v>
      </c>
      <c r="B100" s="62" t="s">
        <v>7</v>
      </c>
      <c r="C100" s="165">
        <f>D101</f>
        <v>12591.44251</v>
      </c>
      <c r="D100" s="7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72" t="s">
        <v>65</v>
      </c>
      <c r="Q100" s="111">
        <v>15</v>
      </c>
      <c r="R100" s="26"/>
      <c r="S100" s="101"/>
      <c r="T100" s="7"/>
      <c r="U100" s="7"/>
      <c r="V100" s="103"/>
      <c r="W100" s="103"/>
      <c r="X100" s="103"/>
      <c r="Y100" s="103"/>
      <c r="Z100" s="103"/>
      <c r="AD100" s="81"/>
      <c r="AE100" s="81"/>
      <c r="AF100" s="97"/>
      <c r="AG100" s="98"/>
      <c r="AH100" s="97"/>
      <c r="AI100" s="99"/>
      <c r="AJ100" s="81"/>
      <c r="AK100" s="81"/>
      <c r="AL100" s="81"/>
      <c r="AM100" s="81"/>
      <c r="AN100" s="81"/>
      <c r="AO100" s="99"/>
      <c r="AP100" s="81"/>
      <c r="AQ100" s="81"/>
      <c r="AR100" s="99"/>
      <c r="AS100" s="81"/>
    </row>
    <row r="101" spans="1:45" ht="21.75" customHeight="1">
      <c r="A101" s="61"/>
      <c r="B101" s="19" t="s">
        <v>1</v>
      </c>
      <c r="C101" s="70"/>
      <c r="D101" s="55">
        <f>SUM(E101:O101)</f>
        <v>12591.44251</v>
      </c>
      <c r="E101" s="185">
        <v>1845.3</v>
      </c>
      <c r="F101" s="55">
        <v>4958.5</v>
      </c>
      <c r="G101" s="55">
        <v>5787.64251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26"/>
      <c r="Q101" s="262" t="s">
        <v>58</v>
      </c>
      <c r="R101" s="26"/>
      <c r="S101" s="101"/>
      <c r="T101" s="7"/>
      <c r="U101" s="7"/>
      <c r="V101" s="103"/>
      <c r="W101" s="103"/>
      <c r="X101" s="103"/>
      <c r="Y101" s="103"/>
      <c r="Z101" s="103"/>
      <c r="AD101" s="81"/>
      <c r="AE101" s="81"/>
      <c r="AF101" s="97"/>
      <c r="AG101" s="98"/>
      <c r="AH101" s="97"/>
      <c r="AI101" s="99"/>
      <c r="AJ101" s="81"/>
      <c r="AK101" s="81"/>
      <c r="AL101" s="81"/>
      <c r="AM101" s="81"/>
      <c r="AN101" s="81"/>
      <c r="AO101" s="99"/>
      <c r="AP101" s="81"/>
      <c r="AQ101" s="81"/>
      <c r="AR101" s="99"/>
      <c r="AS101" s="81"/>
    </row>
    <row r="102" spans="1:45" ht="24.75" customHeight="1">
      <c r="A102" s="66"/>
      <c r="B102" s="23" t="s">
        <v>2</v>
      </c>
      <c r="C102" s="44"/>
      <c r="D102" s="37">
        <f>SUM(E102:O102)</f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28"/>
      <c r="Q102" s="256"/>
      <c r="R102" s="26"/>
      <c r="S102" s="101"/>
      <c r="T102" s="7"/>
      <c r="U102" s="7"/>
      <c r="V102" s="103"/>
      <c r="W102" s="103"/>
      <c r="X102" s="103"/>
      <c r="Y102" s="103"/>
      <c r="Z102" s="103"/>
      <c r="AD102" s="81"/>
      <c r="AE102" s="81"/>
      <c r="AF102" s="97"/>
      <c r="AG102" s="98"/>
      <c r="AH102" s="97"/>
      <c r="AI102" s="99"/>
      <c r="AJ102" s="81"/>
      <c r="AK102" s="81"/>
      <c r="AL102" s="81"/>
      <c r="AM102" s="81"/>
      <c r="AN102" s="81"/>
      <c r="AO102" s="99"/>
      <c r="AP102" s="81"/>
      <c r="AQ102" s="81"/>
      <c r="AR102" s="99"/>
      <c r="AS102" s="81"/>
    </row>
    <row r="103" spans="1:45" ht="67.5" customHeight="1">
      <c r="A103" s="184" t="s">
        <v>100</v>
      </c>
      <c r="B103" s="62" t="s">
        <v>66</v>
      </c>
      <c r="C103" s="165">
        <f>D104+D105</f>
        <v>5424.51405</v>
      </c>
      <c r="D103" s="7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72" t="s">
        <v>50</v>
      </c>
      <c r="Q103" s="111">
        <v>12</v>
      </c>
      <c r="R103" s="26"/>
      <c r="S103" s="101"/>
      <c r="T103" s="7"/>
      <c r="U103" s="7"/>
      <c r="V103" s="103"/>
      <c r="W103" s="103"/>
      <c r="X103" s="103"/>
      <c r="Y103" s="103"/>
      <c r="Z103" s="103"/>
      <c r="AD103" s="81"/>
      <c r="AE103" s="81"/>
      <c r="AF103" s="97"/>
      <c r="AG103" s="98"/>
      <c r="AH103" s="97"/>
      <c r="AI103" s="99"/>
      <c r="AJ103" s="81"/>
      <c r="AK103" s="81"/>
      <c r="AL103" s="81"/>
      <c r="AM103" s="81"/>
      <c r="AN103" s="81"/>
      <c r="AO103" s="99"/>
      <c r="AP103" s="81"/>
      <c r="AQ103" s="81"/>
      <c r="AR103" s="99"/>
      <c r="AS103" s="81"/>
    </row>
    <row r="104" spans="1:45" ht="22.5" customHeight="1">
      <c r="A104" s="61"/>
      <c r="B104" s="19" t="s">
        <v>1</v>
      </c>
      <c r="C104" s="70"/>
      <c r="D104" s="55">
        <f>SUM(E104:O104)</f>
        <v>3813.9974599999996</v>
      </c>
      <c r="E104" s="37">
        <v>0</v>
      </c>
      <c r="F104" s="37">
        <v>0</v>
      </c>
      <c r="G104" s="182">
        <v>3395.74882</v>
      </c>
      <c r="H104" s="209">
        <v>418.24864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26"/>
      <c r="Q104" s="262" t="s">
        <v>58</v>
      </c>
      <c r="R104" s="26"/>
      <c r="S104" s="101"/>
      <c r="T104" s="7"/>
      <c r="U104" s="7"/>
      <c r="V104" s="103"/>
      <c r="W104" s="103"/>
      <c r="X104" s="103"/>
      <c r="Y104" s="103"/>
      <c r="Z104" s="103"/>
      <c r="AD104" s="81"/>
      <c r="AE104" s="81"/>
      <c r="AF104" s="97"/>
      <c r="AG104" s="98"/>
      <c r="AH104" s="97"/>
      <c r="AI104" s="99"/>
      <c r="AJ104" s="81"/>
      <c r="AK104" s="81"/>
      <c r="AL104" s="81"/>
      <c r="AM104" s="81"/>
      <c r="AN104" s="81"/>
      <c r="AO104" s="99"/>
      <c r="AP104" s="81"/>
      <c r="AQ104" s="81"/>
      <c r="AR104" s="99"/>
      <c r="AS104" s="81"/>
    </row>
    <row r="105" spans="1:45" ht="24.75" customHeight="1">
      <c r="A105" s="66"/>
      <c r="B105" s="23" t="s">
        <v>2</v>
      </c>
      <c r="C105" s="166"/>
      <c r="D105" s="162">
        <f>SUM(E105:O105)</f>
        <v>1610.51659</v>
      </c>
      <c r="E105" s="17">
        <v>0</v>
      </c>
      <c r="F105" s="17">
        <v>0</v>
      </c>
      <c r="G105" s="164">
        <v>96</v>
      </c>
      <c r="H105" s="164">
        <v>1514.51659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28"/>
      <c r="Q105" s="256"/>
      <c r="R105" s="26"/>
      <c r="S105" s="101"/>
      <c r="T105" s="7"/>
      <c r="U105" s="7"/>
      <c r="V105" s="103"/>
      <c r="W105" s="103"/>
      <c r="X105" s="103"/>
      <c r="Y105" s="103"/>
      <c r="Z105" s="103"/>
      <c r="AD105" s="81"/>
      <c r="AE105" s="81"/>
      <c r="AF105" s="97"/>
      <c r="AG105" s="98"/>
      <c r="AH105" s="97"/>
      <c r="AI105" s="99"/>
      <c r="AJ105" s="81"/>
      <c r="AK105" s="81"/>
      <c r="AL105" s="81"/>
      <c r="AM105" s="81"/>
      <c r="AN105" s="81"/>
      <c r="AO105" s="99"/>
      <c r="AP105" s="81"/>
      <c r="AQ105" s="81"/>
      <c r="AR105" s="99"/>
      <c r="AS105" s="81"/>
    </row>
    <row r="106" spans="1:45" ht="18.75">
      <c r="A106" s="90"/>
      <c r="B106" s="91"/>
      <c r="C106" s="92"/>
      <c r="D106" s="93"/>
      <c r="E106" s="94"/>
      <c r="F106" s="94"/>
      <c r="G106" s="92"/>
      <c r="H106" s="89"/>
      <c r="I106" s="89"/>
      <c r="J106" s="89"/>
      <c r="K106" s="89"/>
      <c r="L106" s="89"/>
      <c r="M106" s="89"/>
      <c r="N106" s="89"/>
      <c r="O106" s="89"/>
      <c r="P106" s="95"/>
      <c r="Q106" s="96" t="s">
        <v>84</v>
      </c>
      <c r="R106" s="26"/>
      <c r="S106" s="101"/>
      <c r="T106" s="7"/>
      <c r="U106" s="7"/>
      <c r="V106" s="103"/>
      <c r="W106" s="103"/>
      <c r="X106" s="103"/>
      <c r="Y106" s="103"/>
      <c r="Z106" s="103"/>
      <c r="AD106" s="81"/>
      <c r="AE106" s="81"/>
      <c r="AF106" s="97"/>
      <c r="AG106" s="98"/>
      <c r="AH106" s="97"/>
      <c r="AI106" s="99"/>
      <c r="AJ106" s="81"/>
      <c r="AK106" s="81"/>
      <c r="AL106" s="81"/>
      <c r="AM106" s="81"/>
      <c r="AN106" s="81"/>
      <c r="AO106" s="99"/>
      <c r="AP106" s="81"/>
      <c r="AQ106" s="81"/>
      <c r="AR106" s="99"/>
      <c r="AS106" s="81"/>
    </row>
    <row r="107" spans="1:26" ht="30" customHeight="1">
      <c r="A107" s="251" t="s">
        <v>20</v>
      </c>
      <c r="B107" s="254" t="s">
        <v>3</v>
      </c>
      <c r="C107" s="255" t="s">
        <v>38</v>
      </c>
      <c r="D107" s="257" t="s">
        <v>141</v>
      </c>
      <c r="E107" s="259" t="s">
        <v>0</v>
      </c>
      <c r="F107" s="260"/>
      <c r="G107" s="260"/>
      <c r="H107" s="260"/>
      <c r="I107" s="260"/>
      <c r="J107" s="260"/>
      <c r="K107" s="260"/>
      <c r="L107" s="260"/>
      <c r="M107" s="260"/>
      <c r="N107" s="260"/>
      <c r="O107" s="266"/>
      <c r="P107" s="261" t="s">
        <v>10</v>
      </c>
      <c r="Q107" s="253" t="s">
        <v>17</v>
      </c>
      <c r="R107" s="26"/>
      <c r="S107" s="101"/>
      <c r="T107" s="7"/>
      <c r="U107" s="7"/>
      <c r="V107" s="103"/>
      <c r="W107" s="103"/>
      <c r="X107" s="103"/>
      <c r="Y107" s="103"/>
      <c r="Z107" s="103"/>
    </row>
    <row r="108" spans="1:26" ht="60" customHeight="1">
      <c r="A108" s="252"/>
      <c r="B108" s="254"/>
      <c r="C108" s="256"/>
      <c r="D108" s="258"/>
      <c r="E108" s="2" t="s">
        <v>142</v>
      </c>
      <c r="F108" s="2" t="s">
        <v>143</v>
      </c>
      <c r="G108" s="2" t="s">
        <v>144</v>
      </c>
      <c r="H108" s="2" t="s">
        <v>145</v>
      </c>
      <c r="I108" s="2" t="s">
        <v>146</v>
      </c>
      <c r="J108" s="2" t="s">
        <v>147</v>
      </c>
      <c r="K108" s="2" t="s">
        <v>149</v>
      </c>
      <c r="L108" s="2" t="s">
        <v>114</v>
      </c>
      <c r="M108" s="2" t="s">
        <v>115</v>
      </c>
      <c r="N108" s="2" t="s">
        <v>116</v>
      </c>
      <c r="O108" s="2" t="s">
        <v>117</v>
      </c>
      <c r="P108" s="261"/>
      <c r="Q108" s="253"/>
      <c r="R108" s="26"/>
      <c r="S108" s="101"/>
      <c r="T108" s="7"/>
      <c r="U108" s="7"/>
      <c r="V108" s="103"/>
      <c r="W108" s="103"/>
      <c r="X108" s="103"/>
      <c r="Y108" s="103"/>
      <c r="Z108" s="103"/>
    </row>
    <row r="109" spans="1:26" ht="19.5" customHeight="1">
      <c r="A109" s="9" t="s">
        <v>25</v>
      </c>
      <c r="B109" s="9" t="s">
        <v>26</v>
      </c>
      <c r="C109" s="9" t="s">
        <v>27</v>
      </c>
      <c r="D109" s="9" t="s">
        <v>28</v>
      </c>
      <c r="E109" s="9" t="s">
        <v>29</v>
      </c>
      <c r="F109" s="9" t="s">
        <v>30</v>
      </c>
      <c r="G109" s="9" t="s">
        <v>31</v>
      </c>
      <c r="H109" s="9" t="s">
        <v>32</v>
      </c>
      <c r="I109" s="9" t="s">
        <v>33</v>
      </c>
      <c r="J109" s="9" t="s">
        <v>34</v>
      </c>
      <c r="K109" s="9" t="s">
        <v>35</v>
      </c>
      <c r="L109" s="9" t="s">
        <v>36</v>
      </c>
      <c r="M109" s="9" t="s">
        <v>37</v>
      </c>
      <c r="N109" s="9" t="s">
        <v>40</v>
      </c>
      <c r="O109" s="9" t="s">
        <v>118</v>
      </c>
      <c r="P109" s="9" t="s">
        <v>119</v>
      </c>
      <c r="Q109" s="9" t="s">
        <v>79</v>
      </c>
      <c r="R109" s="26"/>
      <c r="S109" s="101"/>
      <c r="T109" s="7"/>
      <c r="U109" s="7"/>
      <c r="V109" s="103"/>
      <c r="W109" s="103"/>
      <c r="X109" s="103"/>
      <c r="Y109" s="103"/>
      <c r="Z109" s="103"/>
    </row>
    <row r="110" spans="1:26" ht="96.75" customHeight="1">
      <c r="A110" s="184" t="s">
        <v>101</v>
      </c>
      <c r="B110" s="73" t="s">
        <v>74</v>
      </c>
      <c r="C110" s="165">
        <f>D111+D112</f>
        <v>8546.87649</v>
      </c>
      <c r="D110" s="79"/>
      <c r="E110" s="75"/>
      <c r="F110" s="79"/>
      <c r="G110" s="75"/>
      <c r="H110" s="75"/>
      <c r="I110" s="75"/>
      <c r="J110" s="75"/>
      <c r="K110" s="75"/>
      <c r="L110" s="75"/>
      <c r="M110" s="75"/>
      <c r="N110" s="75"/>
      <c r="O110" s="75"/>
      <c r="P110" s="84">
        <v>2015</v>
      </c>
      <c r="Q110" s="111">
        <v>20</v>
      </c>
      <c r="R110" s="267" t="s">
        <v>47</v>
      </c>
      <c r="S110" s="100"/>
      <c r="T110" s="7"/>
      <c r="U110" s="7"/>
      <c r="V110" s="103"/>
      <c r="W110" s="103"/>
      <c r="X110" s="103"/>
      <c r="Y110" s="103"/>
      <c r="Z110" s="103"/>
    </row>
    <row r="111" spans="1:26" ht="21" customHeight="1">
      <c r="A111" s="61"/>
      <c r="B111" s="19" t="s">
        <v>98</v>
      </c>
      <c r="C111" s="33"/>
      <c r="D111" s="55">
        <f>SUM(E111:O111)</f>
        <v>1112.4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0">
        <v>1112.4</v>
      </c>
      <c r="K111" s="78">
        <v>0</v>
      </c>
      <c r="L111" s="37">
        <v>0</v>
      </c>
      <c r="M111" s="37">
        <v>0</v>
      </c>
      <c r="N111" s="37">
        <v>0</v>
      </c>
      <c r="O111" s="37">
        <v>0</v>
      </c>
      <c r="P111" s="20"/>
      <c r="Q111" s="262" t="s">
        <v>58</v>
      </c>
      <c r="R111" s="268"/>
      <c r="S111" s="100"/>
      <c r="T111" s="8"/>
      <c r="U111" s="8"/>
      <c r="V111" s="8"/>
      <c r="W111" s="8"/>
      <c r="X111" s="8"/>
      <c r="Y111" s="8"/>
      <c r="Z111" s="8"/>
    </row>
    <row r="112" spans="1:26" ht="21" customHeight="1">
      <c r="A112" s="66"/>
      <c r="B112" s="74" t="s">
        <v>97</v>
      </c>
      <c r="C112" s="33"/>
      <c r="D112" s="55">
        <f>SUM(E112:O112)</f>
        <v>7434.47649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66">
        <f>6884.97649+150+399.5</f>
        <v>7434.47649</v>
      </c>
      <c r="K112" s="15">
        <v>0</v>
      </c>
      <c r="L112" s="17">
        <v>0</v>
      </c>
      <c r="M112" s="17">
        <v>0</v>
      </c>
      <c r="N112" s="17">
        <v>0</v>
      </c>
      <c r="O112" s="17">
        <v>0</v>
      </c>
      <c r="P112" s="17"/>
      <c r="Q112" s="256"/>
      <c r="R112" s="269"/>
      <c r="S112" s="100"/>
      <c r="T112" s="7"/>
      <c r="U112" s="7"/>
      <c r="V112" s="103"/>
      <c r="W112" s="103"/>
      <c r="X112" s="103"/>
      <c r="Y112" s="103"/>
      <c r="Z112" s="103"/>
    </row>
    <row r="113" spans="1:26" ht="57" customHeight="1">
      <c r="A113" s="61" t="s">
        <v>102</v>
      </c>
      <c r="B113" s="186" t="s">
        <v>78</v>
      </c>
      <c r="C113" s="165">
        <f>D114</f>
        <v>700.48911</v>
      </c>
      <c r="D113" s="165"/>
      <c r="E113" s="75"/>
      <c r="F113" s="75"/>
      <c r="G113" s="75"/>
      <c r="H113" s="63"/>
      <c r="I113" s="63"/>
      <c r="J113" s="63"/>
      <c r="K113" s="63"/>
      <c r="L113" s="63"/>
      <c r="M113" s="63"/>
      <c r="N113" s="63"/>
      <c r="O113" s="63"/>
      <c r="P113" s="84">
        <v>2012</v>
      </c>
      <c r="Q113" s="111">
        <v>8</v>
      </c>
      <c r="R113" s="10" t="s">
        <v>46</v>
      </c>
      <c r="S113" s="100"/>
      <c r="T113" s="7"/>
      <c r="U113" s="7"/>
      <c r="V113" s="103"/>
      <c r="W113" s="103"/>
      <c r="X113" s="103"/>
      <c r="Y113" s="103"/>
      <c r="Z113" s="103"/>
    </row>
    <row r="114" spans="1:26" ht="21.75" customHeight="1">
      <c r="A114" s="61"/>
      <c r="B114" s="46" t="s">
        <v>1</v>
      </c>
      <c r="C114" s="70"/>
      <c r="D114" s="55">
        <f>SUM(E114:O114)</f>
        <v>700.48911</v>
      </c>
      <c r="E114" s="44">
        <v>0</v>
      </c>
      <c r="F114" s="44">
        <v>0</v>
      </c>
      <c r="G114" s="70">
        <v>700.48911</v>
      </c>
      <c r="H114" s="44">
        <v>0</v>
      </c>
      <c r="I114" s="44">
        <v>0</v>
      </c>
      <c r="J114" s="44">
        <v>0</v>
      </c>
      <c r="K114" s="44">
        <v>0</v>
      </c>
      <c r="L114" s="37">
        <v>0</v>
      </c>
      <c r="M114" s="37">
        <v>0</v>
      </c>
      <c r="N114" s="37">
        <v>0</v>
      </c>
      <c r="O114" s="37">
        <v>0</v>
      </c>
      <c r="P114" s="85"/>
      <c r="Q114" s="262" t="s">
        <v>58</v>
      </c>
      <c r="R114" s="51"/>
      <c r="S114" s="81"/>
      <c r="T114" s="8"/>
      <c r="U114" s="8"/>
      <c r="V114" s="8"/>
      <c r="W114" s="8"/>
      <c r="X114" s="8"/>
      <c r="Y114" s="8"/>
      <c r="Z114" s="8"/>
    </row>
    <row r="115" spans="1:26" ht="21.75" customHeight="1">
      <c r="A115" s="66"/>
      <c r="B115" s="80" t="s">
        <v>97</v>
      </c>
      <c r="C115" s="44"/>
      <c r="D115" s="37">
        <f>SUM(E115:O115)</f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7">
        <v>0</v>
      </c>
      <c r="M115" s="17">
        <v>0</v>
      </c>
      <c r="N115" s="17">
        <v>0</v>
      </c>
      <c r="O115" s="17">
        <v>0</v>
      </c>
      <c r="P115" s="86"/>
      <c r="Q115" s="256"/>
      <c r="R115" s="40"/>
      <c r="S115" s="81"/>
      <c r="T115" s="7"/>
      <c r="U115" s="7"/>
      <c r="V115" s="103"/>
      <c r="W115" s="103"/>
      <c r="X115" s="103"/>
      <c r="Y115" s="103"/>
      <c r="Z115" s="103"/>
    </row>
    <row r="116" spans="1:26" ht="57" customHeight="1">
      <c r="A116" s="180">
        <v>32</v>
      </c>
      <c r="B116" s="59" t="s">
        <v>60</v>
      </c>
      <c r="C116" s="165">
        <f>D118</f>
        <v>611.962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84">
        <v>2012</v>
      </c>
      <c r="Q116" s="111">
        <v>4</v>
      </c>
      <c r="R116" s="10" t="s">
        <v>48</v>
      </c>
      <c r="S116" s="100"/>
      <c r="T116" s="3"/>
      <c r="U116" s="103"/>
      <c r="V116" s="103"/>
      <c r="W116" s="103"/>
      <c r="X116" s="103"/>
      <c r="Y116" s="103"/>
      <c r="Z116" s="103"/>
    </row>
    <row r="117" spans="1:26" ht="20.25" customHeight="1">
      <c r="A117" s="39"/>
      <c r="B117" s="19" t="s">
        <v>1</v>
      </c>
      <c r="C117" s="44"/>
      <c r="D117" s="37">
        <f>SUM(E117:O117)</f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26"/>
      <c r="Q117" s="262" t="s">
        <v>58</v>
      </c>
      <c r="R117" s="26"/>
      <c r="S117" s="8"/>
      <c r="T117" s="8"/>
      <c r="U117" s="8"/>
      <c r="V117" s="8"/>
      <c r="W117" s="8"/>
      <c r="X117" s="8"/>
      <c r="Y117" s="8"/>
      <c r="Z117" s="8"/>
    </row>
    <row r="118" spans="1:26" ht="21.75" customHeight="1">
      <c r="A118" s="48"/>
      <c r="B118" s="23" t="s">
        <v>2</v>
      </c>
      <c r="C118" s="166"/>
      <c r="D118" s="55">
        <f>SUM(E118:O118)</f>
        <v>611.962</v>
      </c>
      <c r="E118" s="36">
        <v>0</v>
      </c>
      <c r="F118" s="36">
        <v>0</v>
      </c>
      <c r="G118" s="162">
        <v>611.962</v>
      </c>
      <c r="H118" s="36">
        <v>0</v>
      </c>
      <c r="I118" s="36">
        <v>0</v>
      </c>
      <c r="J118" s="36">
        <v>0</v>
      </c>
      <c r="K118" s="36">
        <v>0</v>
      </c>
      <c r="L118" s="17">
        <v>0</v>
      </c>
      <c r="M118" s="17">
        <v>0</v>
      </c>
      <c r="N118" s="17">
        <v>0</v>
      </c>
      <c r="O118" s="17">
        <v>0</v>
      </c>
      <c r="P118" s="36"/>
      <c r="Q118" s="256"/>
      <c r="R118" s="28"/>
      <c r="S118" s="3"/>
      <c r="T118" s="3"/>
      <c r="U118" s="103"/>
      <c r="V118" s="103"/>
      <c r="W118" s="103"/>
      <c r="X118" s="103"/>
      <c r="Y118" s="103"/>
      <c r="Z118" s="103"/>
    </row>
    <row r="119" spans="1:26" ht="36.75" customHeight="1">
      <c r="A119" s="156" t="s">
        <v>103</v>
      </c>
      <c r="B119" s="73" t="s">
        <v>61</v>
      </c>
      <c r="C119" s="165">
        <f>D121</f>
        <v>935.91809</v>
      </c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4">
        <v>2012</v>
      </c>
      <c r="Q119" s="111">
        <v>6</v>
      </c>
      <c r="R119" s="10" t="s">
        <v>48</v>
      </c>
      <c r="S119" s="7"/>
      <c r="T119" s="7"/>
      <c r="U119" s="103"/>
      <c r="V119" s="103"/>
      <c r="W119" s="103"/>
      <c r="X119" s="103"/>
      <c r="Y119" s="103"/>
      <c r="Z119" s="103"/>
    </row>
    <row r="120" spans="1:26" ht="18" customHeight="1">
      <c r="A120" s="187"/>
      <c r="B120" s="19" t="s">
        <v>1</v>
      </c>
      <c r="C120" s="44"/>
      <c r="D120" s="37">
        <f>SUM(E120:O120)</f>
        <v>0</v>
      </c>
      <c r="E120" s="44">
        <v>0</v>
      </c>
      <c r="F120" s="44">
        <f aca="true" t="shared" si="0" ref="F120:K120">F119</f>
        <v>0</v>
      </c>
      <c r="G120" s="44">
        <f t="shared" si="0"/>
        <v>0</v>
      </c>
      <c r="H120" s="44">
        <f t="shared" si="0"/>
        <v>0</v>
      </c>
      <c r="I120" s="44">
        <f t="shared" si="0"/>
        <v>0</v>
      </c>
      <c r="J120" s="44">
        <f t="shared" si="0"/>
        <v>0</v>
      </c>
      <c r="K120" s="44">
        <f t="shared" si="0"/>
        <v>0</v>
      </c>
      <c r="L120" s="37">
        <v>0</v>
      </c>
      <c r="M120" s="37">
        <v>0</v>
      </c>
      <c r="N120" s="37">
        <v>0</v>
      </c>
      <c r="O120" s="37">
        <v>0</v>
      </c>
      <c r="P120" s="20"/>
      <c r="Q120" s="262" t="s">
        <v>58</v>
      </c>
      <c r="R120" s="24" t="s">
        <v>62</v>
      </c>
      <c r="S120" s="8"/>
      <c r="T120" s="8"/>
      <c r="U120" s="8"/>
      <c r="V120" s="8"/>
      <c r="W120" s="8"/>
      <c r="X120" s="8"/>
      <c r="Y120" s="8"/>
      <c r="Z120" s="8"/>
    </row>
    <row r="121" spans="1:26" ht="18.75">
      <c r="A121" s="188"/>
      <c r="B121" s="74" t="s">
        <v>97</v>
      </c>
      <c r="C121" s="70"/>
      <c r="D121" s="55">
        <f>SUM(E121:O121)</f>
        <v>935.91809</v>
      </c>
      <c r="E121" s="35">
        <v>0</v>
      </c>
      <c r="F121" s="35">
        <v>0</v>
      </c>
      <c r="G121" s="166">
        <v>935.91809</v>
      </c>
      <c r="H121" s="35">
        <v>0</v>
      </c>
      <c r="I121" s="35">
        <v>0</v>
      </c>
      <c r="J121" s="35">
        <v>0</v>
      </c>
      <c r="K121" s="35">
        <v>0</v>
      </c>
      <c r="L121" s="17">
        <v>0</v>
      </c>
      <c r="M121" s="17">
        <v>0</v>
      </c>
      <c r="N121" s="17">
        <v>0</v>
      </c>
      <c r="O121" s="17">
        <v>0</v>
      </c>
      <c r="P121" s="17"/>
      <c r="Q121" s="256"/>
      <c r="R121" s="28"/>
      <c r="S121" s="7"/>
      <c r="T121" s="7"/>
      <c r="U121" s="103"/>
      <c r="V121" s="103"/>
      <c r="W121" s="103"/>
      <c r="X121" s="103"/>
      <c r="Y121" s="103"/>
      <c r="Z121" s="103"/>
    </row>
    <row r="122" spans="1:26" ht="39" customHeight="1">
      <c r="A122" s="156" t="s">
        <v>104</v>
      </c>
      <c r="B122" s="73" t="s">
        <v>63</v>
      </c>
      <c r="C122" s="165">
        <f>D124</f>
        <v>429.5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84">
        <v>2012</v>
      </c>
      <c r="Q122" s="111">
        <v>4</v>
      </c>
      <c r="R122" s="10" t="s">
        <v>48</v>
      </c>
      <c r="S122" s="7"/>
      <c r="T122" s="7"/>
      <c r="U122" s="103"/>
      <c r="V122" s="103"/>
      <c r="W122" s="103"/>
      <c r="X122" s="103"/>
      <c r="Y122" s="103"/>
      <c r="Z122" s="103"/>
    </row>
    <row r="123" spans="1:26" ht="21" customHeight="1">
      <c r="A123" s="187"/>
      <c r="B123" s="19" t="s">
        <v>1</v>
      </c>
      <c r="C123" s="44"/>
      <c r="D123" s="37">
        <f>SUM(E123:O123)</f>
        <v>0</v>
      </c>
      <c r="E123" s="44">
        <v>0</v>
      </c>
      <c r="F123" s="44">
        <f>F122</f>
        <v>0</v>
      </c>
      <c r="G123" s="44">
        <f>G122</f>
        <v>0</v>
      </c>
      <c r="H123" s="44">
        <f>H122</f>
        <v>0</v>
      </c>
      <c r="I123" s="44">
        <v>0</v>
      </c>
      <c r="J123" s="44">
        <f>J122</f>
        <v>0</v>
      </c>
      <c r="K123" s="44">
        <f>K122</f>
        <v>0</v>
      </c>
      <c r="L123" s="37">
        <v>0</v>
      </c>
      <c r="M123" s="37">
        <v>0</v>
      </c>
      <c r="N123" s="37">
        <v>0</v>
      </c>
      <c r="O123" s="37">
        <v>0</v>
      </c>
      <c r="P123" s="85"/>
      <c r="Q123" s="262" t="s">
        <v>58</v>
      </c>
      <c r="R123" s="26"/>
      <c r="S123" s="8"/>
      <c r="T123" s="8"/>
      <c r="U123" s="8"/>
      <c r="V123" s="8"/>
      <c r="W123" s="8"/>
      <c r="X123" s="8"/>
      <c r="Y123" s="8"/>
      <c r="Z123" s="8"/>
    </row>
    <row r="124" spans="1:26" ht="19.5" customHeight="1">
      <c r="A124" s="188"/>
      <c r="B124" s="74" t="s">
        <v>97</v>
      </c>
      <c r="C124" s="166"/>
      <c r="D124" s="162">
        <f>SUM(E124:O124)</f>
        <v>429.5</v>
      </c>
      <c r="E124" s="35">
        <v>0</v>
      </c>
      <c r="F124" s="35">
        <v>0</v>
      </c>
      <c r="G124" s="166">
        <v>429.5</v>
      </c>
      <c r="H124" s="35">
        <v>0</v>
      </c>
      <c r="I124" s="35">
        <v>0</v>
      </c>
      <c r="J124" s="35">
        <v>0</v>
      </c>
      <c r="K124" s="35">
        <v>0</v>
      </c>
      <c r="L124" s="17">
        <v>0</v>
      </c>
      <c r="M124" s="17">
        <v>0</v>
      </c>
      <c r="N124" s="17">
        <v>0</v>
      </c>
      <c r="O124" s="17">
        <v>0</v>
      </c>
      <c r="P124" s="86"/>
      <c r="Q124" s="256"/>
      <c r="R124" s="28"/>
      <c r="S124" s="7"/>
      <c r="T124" s="7"/>
      <c r="U124" s="103"/>
      <c r="V124" s="103"/>
      <c r="W124" s="103"/>
      <c r="X124" s="103"/>
      <c r="Y124" s="103"/>
      <c r="Z124" s="103"/>
    </row>
    <row r="125" spans="1:26" ht="66" customHeight="1">
      <c r="A125" s="156" t="s">
        <v>105</v>
      </c>
      <c r="B125" s="73" t="s">
        <v>64</v>
      </c>
      <c r="C125" s="165">
        <f>D127</f>
        <v>8391.66785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84" t="s">
        <v>50</v>
      </c>
      <c r="Q125" s="111">
        <v>10</v>
      </c>
      <c r="R125" s="26"/>
      <c r="S125" s="7"/>
      <c r="T125" s="7"/>
      <c r="U125" s="103"/>
      <c r="V125" s="103"/>
      <c r="W125" s="103"/>
      <c r="X125" s="103"/>
      <c r="Y125" s="103"/>
      <c r="Z125" s="103"/>
    </row>
    <row r="126" spans="1:26" ht="17.25" customHeight="1">
      <c r="A126" s="156"/>
      <c r="B126" s="19" t="s">
        <v>1</v>
      </c>
      <c r="C126" s="44"/>
      <c r="D126" s="37">
        <f>SUM(E126:O126)</f>
        <v>0</v>
      </c>
      <c r="E126" s="44">
        <v>0</v>
      </c>
      <c r="F126" s="44">
        <f aca="true" t="shared" si="1" ref="F126:K126">F125</f>
        <v>0</v>
      </c>
      <c r="G126" s="44">
        <f t="shared" si="1"/>
        <v>0</v>
      </c>
      <c r="H126" s="44">
        <f t="shared" si="1"/>
        <v>0</v>
      </c>
      <c r="I126" s="44">
        <f t="shared" si="1"/>
        <v>0</v>
      </c>
      <c r="J126" s="44">
        <f t="shared" si="1"/>
        <v>0</v>
      </c>
      <c r="K126" s="44">
        <f t="shared" si="1"/>
        <v>0</v>
      </c>
      <c r="L126" s="37">
        <v>0</v>
      </c>
      <c r="M126" s="37">
        <v>0</v>
      </c>
      <c r="N126" s="37">
        <v>0</v>
      </c>
      <c r="O126" s="37">
        <v>0</v>
      </c>
      <c r="P126" s="20"/>
      <c r="Q126" s="262" t="s">
        <v>58</v>
      </c>
      <c r="R126" s="26"/>
      <c r="S126" s="7"/>
      <c r="T126" s="7"/>
      <c r="U126" s="103"/>
      <c r="V126" s="103"/>
      <c r="W126" s="103"/>
      <c r="X126" s="103"/>
      <c r="Y126" s="103"/>
      <c r="Z126" s="103"/>
    </row>
    <row r="127" spans="1:26" ht="20.25" customHeight="1">
      <c r="A127" s="157"/>
      <c r="B127" s="74" t="s">
        <v>97</v>
      </c>
      <c r="C127" s="166"/>
      <c r="D127" s="162">
        <f>SUM(E127:O127)</f>
        <v>8391.66785</v>
      </c>
      <c r="E127" s="35">
        <v>0</v>
      </c>
      <c r="F127" s="35">
        <v>0</v>
      </c>
      <c r="G127" s="166">
        <v>213.5</v>
      </c>
      <c r="H127" s="166">
        <v>8178.16785</v>
      </c>
      <c r="I127" s="35">
        <v>0</v>
      </c>
      <c r="J127" s="35">
        <v>0</v>
      </c>
      <c r="K127" s="35">
        <v>0</v>
      </c>
      <c r="L127" s="17">
        <v>0</v>
      </c>
      <c r="M127" s="17">
        <v>0</v>
      </c>
      <c r="N127" s="17">
        <v>0</v>
      </c>
      <c r="O127" s="17">
        <v>0</v>
      </c>
      <c r="P127" s="17"/>
      <c r="Q127" s="256"/>
      <c r="R127" s="26"/>
      <c r="S127" s="7"/>
      <c r="T127" s="7"/>
      <c r="U127" s="103"/>
      <c r="V127" s="103"/>
      <c r="W127" s="103"/>
      <c r="X127" s="103"/>
      <c r="Y127" s="103"/>
      <c r="Z127" s="103"/>
    </row>
    <row r="128" spans="1:26" ht="48" customHeight="1">
      <c r="A128" s="184" t="s">
        <v>106</v>
      </c>
      <c r="B128" s="73" t="s">
        <v>67</v>
      </c>
      <c r="C128" s="165">
        <f>D129+D130</f>
        <v>9557.04482</v>
      </c>
      <c r="D128" s="29"/>
      <c r="E128" s="29"/>
      <c r="F128" s="29"/>
      <c r="G128" s="69"/>
      <c r="H128" s="29"/>
      <c r="I128" s="29"/>
      <c r="J128" s="29"/>
      <c r="K128" s="29"/>
      <c r="L128" s="29"/>
      <c r="M128" s="29"/>
      <c r="N128" s="29"/>
      <c r="O128" s="29"/>
      <c r="P128" s="84" t="s">
        <v>50</v>
      </c>
      <c r="Q128" s="111">
        <v>9</v>
      </c>
      <c r="R128" s="26"/>
      <c r="S128" s="7"/>
      <c r="T128" s="7"/>
      <c r="U128" s="103"/>
      <c r="V128" s="103"/>
      <c r="W128" s="103"/>
      <c r="X128" s="103"/>
      <c r="Y128" s="103"/>
      <c r="Z128" s="103"/>
    </row>
    <row r="129" spans="1:26" ht="20.25" customHeight="1">
      <c r="A129" s="61"/>
      <c r="B129" s="19" t="s">
        <v>1</v>
      </c>
      <c r="C129" s="70"/>
      <c r="D129" s="55">
        <f>SUM(E129:O129)</f>
        <v>2123.49643</v>
      </c>
      <c r="E129" s="44">
        <v>0</v>
      </c>
      <c r="F129" s="44">
        <f>F128</f>
        <v>0</v>
      </c>
      <c r="G129" s="70">
        <v>2123.49643</v>
      </c>
      <c r="H129" s="44">
        <v>0</v>
      </c>
      <c r="I129" s="44">
        <f>I128</f>
        <v>0</v>
      </c>
      <c r="J129" s="44">
        <f>J128</f>
        <v>0</v>
      </c>
      <c r="K129" s="44">
        <f>K128</f>
        <v>0</v>
      </c>
      <c r="L129" s="37">
        <v>0</v>
      </c>
      <c r="M129" s="37">
        <v>0</v>
      </c>
      <c r="N129" s="37">
        <v>0</v>
      </c>
      <c r="O129" s="37">
        <v>0</v>
      </c>
      <c r="P129" s="20"/>
      <c r="Q129" s="262" t="s">
        <v>58</v>
      </c>
      <c r="R129" s="26"/>
      <c r="S129" s="7"/>
      <c r="T129" s="7"/>
      <c r="U129" s="103"/>
      <c r="V129" s="103"/>
      <c r="W129" s="103"/>
      <c r="X129" s="103"/>
      <c r="Y129" s="103"/>
      <c r="Z129" s="103"/>
    </row>
    <row r="130" spans="1:26" ht="20.25" customHeight="1">
      <c r="A130" s="66"/>
      <c r="B130" s="74" t="s">
        <v>97</v>
      </c>
      <c r="C130" s="166"/>
      <c r="D130" s="162">
        <f>SUM(E130:O130)</f>
        <v>7433.54839</v>
      </c>
      <c r="E130" s="35">
        <v>0</v>
      </c>
      <c r="F130" s="35">
        <v>0</v>
      </c>
      <c r="G130" s="166">
        <v>4363.58339</v>
      </c>
      <c r="H130" s="166">
        <v>3069.965</v>
      </c>
      <c r="I130" s="35">
        <v>0</v>
      </c>
      <c r="J130" s="35">
        <v>0</v>
      </c>
      <c r="K130" s="35">
        <v>0</v>
      </c>
      <c r="L130" s="17">
        <v>0</v>
      </c>
      <c r="M130" s="17">
        <v>0</v>
      </c>
      <c r="N130" s="17">
        <v>0</v>
      </c>
      <c r="O130" s="17">
        <v>0</v>
      </c>
      <c r="P130" s="17"/>
      <c r="Q130" s="256"/>
      <c r="R130" s="26"/>
      <c r="S130" s="7"/>
      <c r="T130" s="7"/>
      <c r="U130" s="103"/>
      <c r="V130" s="103"/>
      <c r="W130" s="103"/>
      <c r="X130" s="103"/>
      <c r="Y130" s="103"/>
      <c r="Z130" s="103"/>
    </row>
    <row r="131" spans="1:26" ht="69" customHeight="1">
      <c r="A131" s="184" t="s">
        <v>110</v>
      </c>
      <c r="B131" s="218" t="s">
        <v>93</v>
      </c>
      <c r="C131" s="165">
        <f>D132+D134</f>
        <v>9767.889</v>
      </c>
      <c r="D131" s="176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41" t="s">
        <v>122</v>
      </c>
      <c r="Q131" s="111">
        <v>6</v>
      </c>
      <c r="R131" s="26"/>
      <c r="S131" s="7"/>
      <c r="T131" s="7"/>
      <c r="U131" s="103"/>
      <c r="V131" s="103"/>
      <c r="W131" s="103"/>
      <c r="X131" s="103"/>
      <c r="Y131" s="103"/>
      <c r="Z131" s="103"/>
    </row>
    <row r="132" spans="1:26" ht="18" customHeight="1">
      <c r="A132" s="61"/>
      <c r="B132" s="231" t="s">
        <v>1</v>
      </c>
      <c r="C132" s="70"/>
      <c r="D132" s="37">
        <f>SUM(E132:O132)</f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20"/>
      <c r="Q132" s="262" t="s">
        <v>58</v>
      </c>
      <c r="R132" s="26"/>
      <c r="S132" s="7"/>
      <c r="T132" s="7"/>
      <c r="U132" s="103"/>
      <c r="V132" s="103"/>
      <c r="W132" s="103"/>
      <c r="X132" s="103"/>
      <c r="Y132" s="103"/>
      <c r="Z132" s="103"/>
    </row>
    <row r="133" spans="1:26" ht="16.5" customHeight="1">
      <c r="A133" s="61"/>
      <c r="B133" s="231" t="s">
        <v>76</v>
      </c>
      <c r="C133" s="70"/>
      <c r="D133" s="55">
        <f>SUM(E133:O133)</f>
        <v>2553.1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70">
        <v>2553.1</v>
      </c>
      <c r="N133" s="44">
        <v>0</v>
      </c>
      <c r="O133" s="44">
        <v>0</v>
      </c>
      <c r="P133" s="20"/>
      <c r="Q133" s="262"/>
      <c r="R133" s="26"/>
      <c r="S133" s="7"/>
      <c r="T133" s="7"/>
      <c r="U133" s="103"/>
      <c r="V133" s="103"/>
      <c r="W133" s="103"/>
      <c r="X133" s="103"/>
      <c r="Y133" s="103"/>
      <c r="Z133" s="103"/>
    </row>
    <row r="134" spans="1:26" ht="19.5" customHeight="1">
      <c r="A134" s="66"/>
      <c r="B134" s="80" t="s">
        <v>97</v>
      </c>
      <c r="C134" s="166"/>
      <c r="D134" s="162">
        <f>SUM(E134:O134)</f>
        <v>9767.889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166">
        <v>9573.889</v>
      </c>
      <c r="L134" s="35">
        <v>0</v>
      </c>
      <c r="M134" s="166">
        <v>194</v>
      </c>
      <c r="N134" s="35">
        <v>0</v>
      </c>
      <c r="O134" s="35">
        <v>0</v>
      </c>
      <c r="P134" s="17"/>
      <c r="Q134" s="210"/>
      <c r="R134" s="26"/>
      <c r="S134" s="7"/>
      <c r="T134" s="7"/>
      <c r="U134" s="103"/>
      <c r="V134" s="103"/>
      <c r="W134" s="103"/>
      <c r="X134" s="103"/>
      <c r="Y134" s="103"/>
      <c r="Z134" s="103"/>
    </row>
    <row r="135" spans="1:26" ht="63" customHeight="1">
      <c r="A135" s="184" t="s">
        <v>107</v>
      </c>
      <c r="B135" s="218" t="s">
        <v>95</v>
      </c>
      <c r="C135" s="165">
        <f>D136+D137</f>
        <v>15445.433</v>
      </c>
      <c r="D135" s="176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84" t="s">
        <v>127</v>
      </c>
      <c r="Q135" s="56" t="s">
        <v>77</v>
      </c>
      <c r="R135" s="26"/>
      <c r="S135" s="7"/>
      <c r="T135" s="7"/>
      <c r="U135" s="103"/>
      <c r="V135" s="103"/>
      <c r="W135" s="103"/>
      <c r="X135" s="103"/>
      <c r="Y135" s="103"/>
      <c r="Z135" s="103"/>
    </row>
    <row r="136" spans="1:26" ht="18.75" customHeight="1">
      <c r="A136" s="61"/>
      <c r="B136" s="231" t="s">
        <v>1</v>
      </c>
      <c r="C136" s="70"/>
      <c r="D136" s="37">
        <f>SUM(E136:O136)</f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20"/>
      <c r="Q136" s="227"/>
      <c r="R136" s="26"/>
      <c r="S136" s="7"/>
      <c r="T136" s="7"/>
      <c r="U136" s="103"/>
      <c r="V136" s="103"/>
      <c r="W136" s="103"/>
      <c r="X136" s="103"/>
      <c r="Y136" s="103"/>
      <c r="Z136" s="103"/>
    </row>
    <row r="137" spans="1:26" ht="23.25" customHeight="1">
      <c r="A137" s="66"/>
      <c r="B137" s="80" t="s">
        <v>97</v>
      </c>
      <c r="C137" s="166"/>
      <c r="D137" s="162">
        <f>SUM(E137:O137)</f>
        <v>15445.433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166">
        <v>6377.532</v>
      </c>
      <c r="L137" s="166">
        <v>649.767</v>
      </c>
      <c r="M137" s="166">
        <v>652.994</v>
      </c>
      <c r="N137" s="166">
        <v>7765.14</v>
      </c>
      <c r="O137" s="35">
        <v>0</v>
      </c>
      <c r="P137" s="17"/>
      <c r="Q137" s="210"/>
      <c r="R137" s="26"/>
      <c r="S137" s="7"/>
      <c r="T137" s="7"/>
      <c r="U137" s="103"/>
      <c r="V137" s="103"/>
      <c r="W137" s="103"/>
      <c r="X137" s="103"/>
      <c r="Y137" s="103"/>
      <c r="Z137" s="103"/>
    </row>
    <row r="138" spans="1:26" ht="57.75" customHeight="1">
      <c r="A138" s="184" t="s">
        <v>108</v>
      </c>
      <c r="B138" s="218" t="s">
        <v>113</v>
      </c>
      <c r="C138" s="165">
        <f>D139+D140</f>
        <v>1209.582</v>
      </c>
      <c r="D138" s="176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84">
        <v>2016</v>
      </c>
      <c r="Q138" s="111">
        <v>6</v>
      </c>
      <c r="R138" s="26"/>
      <c r="S138" s="7"/>
      <c r="T138" s="7"/>
      <c r="U138" s="103"/>
      <c r="V138" s="103"/>
      <c r="W138" s="103"/>
      <c r="X138" s="103"/>
      <c r="Y138" s="103"/>
      <c r="Z138" s="103"/>
    </row>
    <row r="139" spans="1:26" ht="23.25" customHeight="1">
      <c r="A139" s="61"/>
      <c r="B139" s="231" t="s">
        <v>1</v>
      </c>
      <c r="C139" s="70"/>
      <c r="D139" s="37">
        <f>SUM(E139:O139)</f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37">
        <v>0</v>
      </c>
      <c r="M139" s="37">
        <v>0</v>
      </c>
      <c r="N139" s="37">
        <v>0</v>
      </c>
      <c r="O139" s="37">
        <v>0</v>
      </c>
      <c r="P139" s="20"/>
      <c r="Q139" s="262" t="s">
        <v>58</v>
      </c>
      <c r="R139" s="26"/>
      <c r="S139" s="7"/>
      <c r="T139" s="7"/>
      <c r="U139" s="103"/>
      <c r="V139" s="103"/>
      <c r="W139" s="103"/>
      <c r="X139" s="103"/>
      <c r="Y139" s="103"/>
      <c r="Z139" s="103"/>
    </row>
    <row r="140" spans="1:26" ht="22.5" customHeight="1">
      <c r="A140" s="66"/>
      <c r="B140" s="80" t="s">
        <v>97</v>
      </c>
      <c r="C140" s="166"/>
      <c r="D140" s="162">
        <f>SUM(E140:O140)</f>
        <v>1209.582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166">
        <v>1209.582</v>
      </c>
      <c r="L140" s="17">
        <v>0</v>
      </c>
      <c r="M140" s="17">
        <v>0</v>
      </c>
      <c r="N140" s="17">
        <v>0</v>
      </c>
      <c r="O140" s="17">
        <v>0</v>
      </c>
      <c r="P140" s="17"/>
      <c r="Q140" s="256"/>
      <c r="R140" s="26"/>
      <c r="S140" s="7"/>
      <c r="T140" s="7"/>
      <c r="U140" s="103"/>
      <c r="V140" s="103"/>
      <c r="W140" s="103"/>
      <c r="X140" s="103"/>
      <c r="Y140" s="103"/>
      <c r="Z140" s="103"/>
    </row>
    <row r="141" spans="1:26" ht="18.75">
      <c r="A141" s="90"/>
      <c r="B141" s="91"/>
      <c r="C141" s="92"/>
      <c r="D141" s="93"/>
      <c r="E141" s="94"/>
      <c r="F141" s="94"/>
      <c r="G141" s="92"/>
      <c r="H141" s="89"/>
      <c r="I141" s="89"/>
      <c r="J141" s="89"/>
      <c r="K141" s="89"/>
      <c r="L141" s="89"/>
      <c r="M141" s="89"/>
      <c r="N141" s="89"/>
      <c r="O141" s="89"/>
      <c r="P141" s="95"/>
      <c r="Q141" s="96" t="s">
        <v>53</v>
      </c>
      <c r="R141" s="26"/>
      <c r="S141" s="7"/>
      <c r="T141" s="7"/>
      <c r="U141" s="103"/>
      <c r="V141" s="103"/>
      <c r="W141" s="103"/>
      <c r="X141" s="103"/>
      <c r="Y141" s="103"/>
      <c r="Z141" s="103"/>
    </row>
    <row r="142" spans="1:26" ht="18.75" customHeight="1">
      <c r="A142" s="251" t="s">
        <v>20</v>
      </c>
      <c r="B142" s="254" t="s">
        <v>3</v>
      </c>
      <c r="C142" s="255" t="s">
        <v>38</v>
      </c>
      <c r="D142" s="257" t="s">
        <v>141</v>
      </c>
      <c r="E142" s="259" t="s">
        <v>0</v>
      </c>
      <c r="F142" s="260"/>
      <c r="G142" s="260"/>
      <c r="H142" s="260"/>
      <c r="I142" s="260"/>
      <c r="J142" s="260"/>
      <c r="K142" s="260"/>
      <c r="L142" s="225"/>
      <c r="M142" s="225"/>
      <c r="N142" s="225"/>
      <c r="O142" s="225"/>
      <c r="P142" s="261" t="s">
        <v>10</v>
      </c>
      <c r="Q142" s="253" t="s">
        <v>17</v>
      </c>
      <c r="R142" s="26"/>
      <c r="S142" s="7"/>
      <c r="T142" s="7"/>
      <c r="U142" s="103"/>
      <c r="V142" s="103"/>
      <c r="W142" s="103"/>
      <c r="X142" s="103"/>
      <c r="Y142" s="103"/>
      <c r="Z142" s="103"/>
    </row>
    <row r="143" spans="1:26" ht="75" customHeight="1">
      <c r="A143" s="252"/>
      <c r="B143" s="254"/>
      <c r="C143" s="256"/>
      <c r="D143" s="258"/>
      <c r="E143" s="2" t="s">
        <v>142</v>
      </c>
      <c r="F143" s="2" t="s">
        <v>143</v>
      </c>
      <c r="G143" s="2" t="s">
        <v>144</v>
      </c>
      <c r="H143" s="2" t="s">
        <v>145</v>
      </c>
      <c r="I143" s="2" t="s">
        <v>146</v>
      </c>
      <c r="J143" s="2" t="s">
        <v>147</v>
      </c>
      <c r="K143" s="2" t="s">
        <v>149</v>
      </c>
      <c r="L143" s="2" t="s">
        <v>114</v>
      </c>
      <c r="M143" s="2" t="s">
        <v>115</v>
      </c>
      <c r="N143" s="2" t="s">
        <v>116</v>
      </c>
      <c r="O143" s="2" t="s">
        <v>117</v>
      </c>
      <c r="P143" s="261"/>
      <c r="Q143" s="253"/>
      <c r="R143" s="26"/>
      <c r="S143" s="7"/>
      <c r="T143" s="7"/>
      <c r="U143" s="103"/>
      <c r="V143" s="103"/>
      <c r="W143" s="103"/>
      <c r="X143" s="103"/>
      <c r="Y143" s="103"/>
      <c r="Z143" s="103"/>
    </row>
    <row r="144" spans="1:26" ht="18.75">
      <c r="A144" s="9" t="s">
        <v>25</v>
      </c>
      <c r="B144" s="9" t="s">
        <v>26</v>
      </c>
      <c r="C144" s="9" t="s">
        <v>27</v>
      </c>
      <c r="D144" s="9" t="s">
        <v>28</v>
      </c>
      <c r="E144" s="9" t="s">
        <v>29</v>
      </c>
      <c r="F144" s="9" t="s">
        <v>30</v>
      </c>
      <c r="G144" s="9" t="s">
        <v>31</v>
      </c>
      <c r="H144" s="9" t="s">
        <v>32</v>
      </c>
      <c r="I144" s="9" t="s">
        <v>33</v>
      </c>
      <c r="J144" s="9" t="s">
        <v>34</v>
      </c>
      <c r="K144" s="9" t="s">
        <v>35</v>
      </c>
      <c r="L144" s="9" t="s">
        <v>36</v>
      </c>
      <c r="M144" s="9" t="s">
        <v>37</v>
      </c>
      <c r="N144" s="9" t="s">
        <v>40</v>
      </c>
      <c r="O144" s="9" t="s">
        <v>118</v>
      </c>
      <c r="P144" s="9" t="s">
        <v>119</v>
      </c>
      <c r="Q144" s="9" t="s">
        <v>79</v>
      </c>
      <c r="R144" s="26"/>
      <c r="S144" s="7"/>
      <c r="T144" s="7"/>
      <c r="U144" s="103"/>
      <c r="V144" s="103"/>
      <c r="W144" s="103"/>
      <c r="X144" s="103"/>
      <c r="Y144" s="103"/>
      <c r="Z144" s="103"/>
    </row>
    <row r="145" spans="1:25" ht="56.25">
      <c r="A145" s="184" t="s">
        <v>109</v>
      </c>
      <c r="B145" s="218" t="s">
        <v>91</v>
      </c>
      <c r="C145" s="165">
        <f>D146+D147+D148</f>
        <v>45821.517</v>
      </c>
      <c r="D145" s="176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84" t="s">
        <v>137</v>
      </c>
      <c r="Q145" s="242">
        <v>10</v>
      </c>
      <c r="R145" s="199"/>
      <c r="S145" s="7"/>
      <c r="T145" s="7"/>
      <c r="U145" s="103"/>
      <c r="V145" s="103"/>
      <c r="W145" s="103"/>
      <c r="X145" s="103"/>
      <c r="Y145" s="103"/>
    </row>
    <row r="146" spans="1:25" ht="22.5" customHeight="1">
      <c r="A146" s="61"/>
      <c r="B146" s="231" t="s">
        <v>1</v>
      </c>
      <c r="C146" s="70"/>
      <c r="D146" s="37">
        <f>SUM(E146:O146)</f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37">
        <v>0</v>
      </c>
      <c r="M146" s="37">
        <v>0</v>
      </c>
      <c r="N146" s="37">
        <v>0</v>
      </c>
      <c r="O146" s="37">
        <v>0</v>
      </c>
      <c r="P146" s="20"/>
      <c r="Q146" s="262" t="s">
        <v>58</v>
      </c>
      <c r="R146" s="199"/>
      <c r="S146" s="7"/>
      <c r="T146" s="7"/>
      <c r="U146" s="103"/>
      <c r="V146" s="103"/>
      <c r="W146" s="103"/>
      <c r="X146" s="103"/>
      <c r="Y146" s="103"/>
    </row>
    <row r="147" spans="1:25" ht="22.5" customHeight="1">
      <c r="A147" s="61"/>
      <c r="B147" s="231" t="s">
        <v>97</v>
      </c>
      <c r="C147" s="70"/>
      <c r="D147" s="55">
        <f>SUM(E147:O147)</f>
        <v>20000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70">
        <v>10000</v>
      </c>
      <c r="L147" s="55">
        <v>10000</v>
      </c>
      <c r="M147" s="37">
        <v>0</v>
      </c>
      <c r="N147" s="37">
        <v>0</v>
      </c>
      <c r="O147" s="37">
        <v>0</v>
      </c>
      <c r="P147" s="20"/>
      <c r="Q147" s="262"/>
      <c r="R147" s="199"/>
      <c r="S147" s="7"/>
      <c r="T147" s="7"/>
      <c r="U147" s="103"/>
      <c r="V147" s="103"/>
      <c r="W147" s="103"/>
      <c r="X147" s="103"/>
      <c r="Y147" s="103"/>
    </row>
    <row r="148" spans="1:25" ht="22.5" customHeight="1">
      <c r="A148" s="61"/>
      <c r="B148" s="231" t="s">
        <v>76</v>
      </c>
      <c r="C148" s="70"/>
      <c r="D148" s="55">
        <f>SUM(E148:O148)</f>
        <v>25821.517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70">
        <v>25821.517</v>
      </c>
      <c r="L148" s="17">
        <v>0</v>
      </c>
      <c r="M148" s="17">
        <v>0</v>
      </c>
      <c r="N148" s="17">
        <v>0</v>
      </c>
      <c r="O148" s="17">
        <v>0</v>
      </c>
      <c r="P148" s="20"/>
      <c r="Q148" s="227"/>
      <c r="R148" s="199"/>
      <c r="S148" s="7"/>
      <c r="T148" s="7"/>
      <c r="U148" s="103"/>
      <c r="V148" s="103"/>
      <c r="W148" s="103"/>
      <c r="X148" s="103"/>
      <c r="Y148" s="103"/>
    </row>
    <row r="149" spans="1:25" ht="56.25">
      <c r="A149" s="184" t="s">
        <v>124</v>
      </c>
      <c r="B149" s="218" t="s">
        <v>120</v>
      </c>
      <c r="C149" s="165">
        <f>D150+D151</f>
        <v>6904.863</v>
      </c>
      <c r="D149" s="176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84" t="s">
        <v>121</v>
      </c>
      <c r="Q149" s="242" t="s">
        <v>77</v>
      </c>
      <c r="R149" s="199"/>
      <c r="S149" s="7"/>
      <c r="T149" s="7"/>
      <c r="U149" s="103"/>
      <c r="V149" s="103"/>
      <c r="W149" s="103"/>
      <c r="X149" s="103"/>
      <c r="Y149" s="103"/>
    </row>
    <row r="150" spans="1:25" ht="20.25" customHeight="1">
      <c r="A150" s="61"/>
      <c r="B150" s="231" t="s">
        <v>1</v>
      </c>
      <c r="C150" s="70"/>
      <c r="D150" s="37">
        <f>SUM(E150:O150)</f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20"/>
      <c r="Q150" s="262"/>
      <c r="R150" s="199"/>
      <c r="S150" s="7"/>
      <c r="T150" s="7"/>
      <c r="U150" s="103"/>
      <c r="V150" s="103"/>
      <c r="W150" s="103"/>
      <c r="X150" s="103"/>
      <c r="Y150" s="103"/>
    </row>
    <row r="151" spans="1:25" ht="18.75" customHeight="1">
      <c r="A151" s="61"/>
      <c r="B151" s="80" t="s">
        <v>97</v>
      </c>
      <c r="C151" s="166"/>
      <c r="D151" s="162">
        <f>SUM(E151:O151)</f>
        <v>6904.863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166">
        <v>1651.188</v>
      </c>
      <c r="M151" s="166">
        <v>5253.675</v>
      </c>
      <c r="N151" s="35">
        <v>0</v>
      </c>
      <c r="O151" s="35">
        <v>0</v>
      </c>
      <c r="P151" s="17"/>
      <c r="Q151" s="262"/>
      <c r="R151" s="199"/>
      <c r="S151" s="7"/>
      <c r="T151" s="7"/>
      <c r="U151" s="103"/>
      <c r="V151" s="103"/>
      <c r="W151" s="103"/>
      <c r="X151" s="103"/>
      <c r="Y151" s="103"/>
    </row>
    <row r="152" spans="1:25" ht="37.5">
      <c r="A152" s="184" t="s">
        <v>125</v>
      </c>
      <c r="B152" s="218" t="s">
        <v>123</v>
      </c>
      <c r="C152" s="165">
        <f>D153+D154</f>
        <v>3617.636</v>
      </c>
      <c r="D152" s="176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84">
        <v>2017</v>
      </c>
      <c r="Q152" s="56" t="s">
        <v>77</v>
      </c>
      <c r="R152" s="199"/>
      <c r="S152" s="7"/>
      <c r="T152" s="7"/>
      <c r="U152" s="103"/>
      <c r="V152" s="103"/>
      <c r="W152" s="103"/>
      <c r="X152" s="103"/>
      <c r="Y152" s="103"/>
    </row>
    <row r="153" spans="1:25" ht="22.5" customHeight="1">
      <c r="A153" s="61"/>
      <c r="B153" s="231" t="s">
        <v>1</v>
      </c>
      <c r="C153" s="70"/>
      <c r="D153" s="37">
        <f>SUM(E153:O153)</f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20"/>
      <c r="Q153" s="227"/>
      <c r="R153" s="199"/>
      <c r="S153" s="7"/>
      <c r="T153" s="7"/>
      <c r="U153" s="103"/>
      <c r="V153" s="103"/>
      <c r="W153" s="103"/>
      <c r="X153" s="103"/>
      <c r="Y153" s="103"/>
    </row>
    <row r="154" spans="1:25" ht="22.5" customHeight="1">
      <c r="A154" s="61"/>
      <c r="B154" s="80" t="s">
        <v>97</v>
      </c>
      <c r="C154" s="166"/>
      <c r="D154" s="162">
        <f>SUM(E154:O154)</f>
        <v>3617.636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166">
        <v>3617.636</v>
      </c>
      <c r="M154" s="35">
        <v>0</v>
      </c>
      <c r="N154" s="35">
        <v>0</v>
      </c>
      <c r="O154" s="35">
        <v>0</v>
      </c>
      <c r="P154" s="17"/>
      <c r="Q154" s="210"/>
      <c r="R154" s="199"/>
      <c r="S154" s="7"/>
      <c r="T154" s="7"/>
      <c r="U154" s="103"/>
      <c r="V154" s="103"/>
      <c r="W154" s="103"/>
      <c r="X154" s="103"/>
      <c r="Y154" s="103"/>
    </row>
    <row r="155" spans="1:25" ht="93.75">
      <c r="A155" s="184" t="s">
        <v>128</v>
      </c>
      <c r="B155" s="218" t="s">
        <v>130</v>
      </c>
      <c r="C155" s="165">
        <f>D156+D157</f>
        <v>19212.316</v>
      </c>
      <c r="D155" s="176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84" t="s">
        <v>121</v>
      </c>
      <c r="Q155" s="111">
        <v>8</v>
      </c>
      <c r="R155" s="199"/>
      <c r="S155" s="7"/>
      <c r="T155" s="7"/>
      <c r="U155" s="103"/>
      <c r="V155" s="103"/>
      <c r="W155" s="103"/>
      <c r="X155" s="103"/>
      <c r="Y155" s="103"/>
    </row>
    <row r="156" spans="1:25" ht="22.5" customHeight="1">
      <c r="A156" s="61"/>
      <c r="B156" s="231" t="s">
        <v>1</v>
      </c>
      <c r="C156" s="70"/>
      <c r="D156" s="37">
        <f>SUM(E156:O156)</f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20"/>
      <c r="Q156" s="262" t="s">
        <v>58</v>
      </c>
      <c r="R156" s="199"/>
      <c r="S156" s="7"/>
      <c r="T156" s="7"/>
      <c r="U156" s="103"/>
      <c r="V156" s="103"/>
      <c r="W156" s="103"/>
      <c r="X156" s="103"/>
      <c r="Y156" s="103"/>
    </row>
    <row r="157" spans="1:25" ht="22.5" customHeight="1">
      <c r="A157" s="66"/>
      <c r="B157" s="80" t="s">
        <v>97</v>
      </c>
      <c r="C157" s="166"/>
      <c r="D157" s="162">
        <f>SUM(E157:O157)</f>
        <v>19212.316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166">
        <v>18520.67</v>
      </c>
      <c r="M157" s="166">
        <v>691.646</v>
      </c>
      <c r="N157" s="35">
        <v>0</v>
      </c>
      <c r="O157" s="35">
        <v>0</v>
      </c>
      <c r="P157" s="17"/>
      <c r="Q157" s="256"/>
      <c r="R157" s="199"/>
      <c r="S157" s="7"/>
      <c r="T157" s="7"/>
      <c r="U157" s="103"/>
      <c r="V157" s="103"/>
      <c r="W157" s="103"/>
      <c r="X157" s="103"/>
      <c r="Y157" s="103"/>
    </row>
    <row r="158" spans="1:25" ht="37.5">
      <c r="A158" s="184" t="s">
        <v>129</v>
      </c>
      <c r="B158" s="218" t="s">
        <v>132</v>
      </c>
      <c r="C158" s="165">
        <f>D159+D160</f>
        <v>3000</v>
      </c>
      <c r="D158" s="176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84">
        <v>2017</v>
      </c>
      <c r="Q158" s="56" t="s">
        <v>77</v>
      </c>
      <c r="R158" s="199"/>
      <c r="S158" s="7"/>
      <c r="T158" s="7"/>
      <c r="U158" s="103"/>
      <c r="V158" s="103"/>
      <c r="W158" s="103"/>
      <c r="X158" s="103"/>
      <c r="Y158" s="103"/>
    </row>
    <row r="159" spans="1:25" ht="22.5" customHeight="1">
      <c r="A159" s="61"/>
      <c r="B159" s="231" t="s">
        <v>1</v>
      </c>
      <c r="C159" s="70"/>
      <c r="D159" s="37">
        <f>SUM(E159:O159)</f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20"/>
      <c r="Q159" s="227"/>
      <c r="R159" s="199"/>
      <c r="S159" s="7"/>
      <c r="T159" s="7"/>
      <c r="U159" s="103"/>
      <c r="V159" s="103"/>
      <c r="W159" s="103"/>
      <c r="X159" s="103"/>
      <c r="Y159" s="103"/>
    </row>
    <row r="160" spans="1:25" ht="22.5" customHeight="1">
      <c r="A160" s="61"/>
      <c r="B160" s="80" t="s">
        <v>97</v>
      </c>
      <c r="C160" s="166"/>
      <c r="D160" s="162">
        <f>SUM(E160:O160)</f>
        <v>3000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166">
        <v>3000</v>
      </c>
      <c r="M160" s="35">
        <v>0</v>
      </c>
      <c r="N160" s="35">
        <v>0</v>
      </c>
      <c r="O160" s="35">
        <v>0</v>
      </c>
      <c r="P160" s="17"/>
      <c r="Q160" s="210"/>
      <c r="R160" s="199"/>
      <c r="S160" s="7"/>
      <c r="T160" s="7"/>
      <c r="U160" s="103"/>
      <c r="V160" s="103"/>
      <c r="W160" s="103"/>
      <c r="X160" s="103"/>
      <c r="Y160" s="103"/>
    </row>
    <row r="161" spans="1:25" ht="75">
      <c r="A161" s="184" t="s">
        <v>131</v>
      </c>
      <c r="B161" s="218" t="s">
        <v>133</v>
      </c>
      <c r="C161" s="165">
        <f>D162+D163</f>
        <v>4053.741</v>
      </c>
      <c r="D161" s="176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84">
        <v>2017</v>
      </c>
      <c r="Q161" s="111">
        <v>5</v>
      </c>
      <c r="R161" s="199"/>
      <c r="S161" s="7"/>
      <c r="T161" s="7"/>
      <c r="U161" s="103"/>
      <c r="V161" s="103"/>
      <c r="W161" s="103"/>
      <c r="X161" s="103"/>
      <c r="Y161" s="103"/>
    </row>
    <row r="162" spans="1:25" ht="20.25" customHeight="1">
      <c r="A162" s="61"/>
      <c r="B162" s="231" t="s">
        <v>1</v>
      </c>
      <c r="C162" s="70"/>
      <c r="D162" s="37">
        <f>SUM(E162:O162)</f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20"/>
      <c r="Q162" s="262" t="s">
        <v>58</v>
      </c>
      <c r="R162" s="199"/>
      <c r="S162" s="7"/>
      <c r="T162" s="7"/>
      <c r="U162" s="103"/>
      <c r="V162" s="103"/>
      <c r="W162" s="103"/>
      <c r="X162" s="103"/>
      <c r="Y162" s="103"/>
    </row>
    <row r="163" spans="1:25" ht="22.5" customHeight="1">
      <c r="A163" s="66"/>
      <c r="B163" s="80" t="s">
        <v>97</v>
      </c>
      <c r="C163" s="166"/>
      <c r="D163" s="162">
        <f>SUM(E163:O163)</f>
        <v>4053.741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166">
        <v>4053.741</v>
      </c>
      <c r="M163" s="35">
        <v>0</v>
      </c>
      <c r="N163" s="35">
        <v>0</v>
      </c>
      <c r="O163" s="35">
        <v>0</v>
      </c>
      <c r="P163" s="17"/>
      <c r="Q163" s="256"/>
      <c r="R163" s="199"/>
      <c r="S163" s="7"/>
      <c r="T163" s="7"/>
      <c r="U163" s="103"/>
      <c r="V163" s="103"/>
      <c r="W163" s="103"/>
      <c r="X163" s="103"/>
      <c r="Y163" s="103"/>
    </row>
    <row r="164" spans="1:25" ht="202.5" customHeight="1">
      <c r="A164" s="184" t="s">
        <v>135</v>
      </c>
      <c r="B164" s="218" t="s">
        <v>152</v>
      </c>
      <c r="C164" s="165">
        <f>D165+D166</f>
        <v>1744.24</v>
      </c>
      <c r="D164" s="176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79">
        <v>2017</v>
      </c>
      <c r="Q164" s="111">
        <v>5</v>
      </c>
      <c r="R164" s="199"/>
      <c r="S164" s="7"/>
      <c r="T164" s="7"/>
      <c r="U164" s="103"/>
      <c r="V164" s="103"/>
      <c r="W164" s="103"/>
      <c r="X164" s="103"/>
      <c r="Y164" s="103"/>
    </row>
    <row r="165" spans="1:25" ht="22.5" customHeight="1">
      <c r="A165" s="61"/>
      <c r="B165" s="80" t="s">
        <v>1</v>
      </c>
      <c r="C165" s="166"/>
      <c r="D165" s="36">
        <f>SUM(E165:O165)</f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280"/>
      <c r="Q165" s="262" t="s">
        <v>58</v>
      </c>
      <c r="R165" s="199"/>
      <c r="S165" s="7"/>
      <c r="T165" s="7"/>
      <c r="U165" s="103"/>
      <c r="V165" s="103"/>
      <c r="W165" s="103"/>
      <c r="X165" s="103"/>
      <c r="Y165" s="103"/>
    </row>
    <row r="166" spans="1:25" ht="22.5" customHeight="1">
      <c r="A166" s="66"/>
      <c r="B166" s="249" t="s">
        <v>97</v>
      </c>
      <c r="C166" s="243"/>
      <c r="D166" s="162">
        <f>SUM(E166:O166)</f>
        <v>1744.24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166">
        <v>1744.24</v>
      </c>
      <c r="M166" s="35">
        <v>0</v>
      </c>
      <c r="N166" s="35">
        <v>0</v>
      </c>
      <c r="O166" s="35">
        <v>0</v>
      </c>
      <c r="P166" s="281"/>
      <c r="Q166" s="256"/>
      <c r="R166" s="199"/>
      <c r="S166" s="7"/>
      <c r="T166" s="7"/>
      <c r="U166" s="103"/>
      <c r="V166" s="103"/>
      <c r="W166" s="103"/>
      <c r="X166" s="103"/>
      <c r="Y166" s="103"/>
    </row>
    <row r="167" spans="1:25" ht="131.25">
      <c r="A167" s="184" t="s">
        <v>136</v>
      </c>
      <c r="B167" s="218" t="s">
        <v>153</v>
      </c>
      <c r="C167" s="165">
        <f>D168+D169</f>
        <v>107812.46100000001</v>
      </c>
      <c r="D167" s="176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84" t="s">
        <v>134</v>
      </c>
      <c r="Q167" s="56" t="s">
        <v>77</v>
      </c>
      <c r="R167" s="199"/>
      <c r="S167" s="7"/>
      <c r="T167" s="246"/>
      <c r="U167" s="103"/>
      <c r="V167" s="103"/>
      <c r="W167" s="103"/>
      <c r="X167" s="103"/>
      <c r="Y167" s="103"/>
    </row>
    <row r="168" spans="1:25" ht="22.5" customHeight="1">
      <c r="A168" s="61"/>
      <c r="B168" s="80" t="s">
        <v>1</v>
      </c>
      <c r="C168" s="166"/>
      <c r="D168" s="36">
        <f>SUM(E168:O168)</f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17"/>
      <c r="Q168" s="210"/>
      <c r="R168" s="199"/>
      <c r="S168" s="7"/>
      <c r="T168" s="7"/>
      <c r="U168" s="103"/>
      <c r="V168" s="103"/>
      <c r="W168" s="103"/>
      <c r="X168" s="103"/>
      <c r="Y168" s="103"/>
    </row>
    <row r="169" spans="1:25" ht="22.5" customHeight="1">
      <c r="A169" s="66"/>
      <c r="B169" s="249" t="s">
        <v>97</v>
      </c>
      <c r="C169" s="243"/>
      <c r="D169" s="162">
        <f>SUM(E169:O169)</f>
        <v>107812.46100000001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166">
        <v>9454.128</v>
      </c>
      <c r="N169" s="166">
        <v>9251.666</v>
      </c>
      <c r="O169" s="166">
        <v>89106.667</v>
      </c>
      <c r="P169" s="244"/>
      <c r="Q169" s="245"/>
      <c r="R169" s="199"/>
      <c r="S169" s="7"/>
      <c r="T169" s="7"/>
      <c r="U169" s="103"/>
      <c r="V169" s="103"/>
      <c r="W169" s="103"/>
      <c r="X169" s="103"/>
      <c r="Y169" s="103"/>
    </row>
    <row r="170" spans="1:25" ht="22.5" customHeight="1">
      <c r="A170" s="90"/>
      <c r="B170" s="91"/>
      <c r="C170" s="92"/>
      <c r="D170" s="93"/>
      <c r="E170" s="94"/>
      <c r="F170" s="94"/>
      <c r="G170" s="92"/>
      <c r="H170" s="89"/>
      <c r="I170" s="89"/>
      <c r="J170" s="89"/>
      <c r="K170" s="89"/>
      <c r="L170" s="89"/>
      <c r="M170" s="89"/>
      <c r="N170" s="89"/>
      <c r="O170" s="89"/>
      <c r="P170" s="95"/>
      <c r="Q170" s="96" t="s">
        <v>85</v>
      </c>
      <c r="R170" s="199"/>
      <c r="S170" s="7"/>
      <c r="T170" s="7"/>
      <c r="U170" s="103"/>
      <c r="V170" s="103"/>
      <c r="W170" s="103"/>
      <c r="X170" s="103"/>
      <c r="Y170" s="103"/>
    </row>
    <row r="171" spans="1:25" ht="30" customHeight="1">
      <c r="A171" s="251" t="s">
        <v>20</v>
      </c>
      <c r="B171" s="254" t="s">
        <v>3</v>
      </c>
      <c r="C171" s="255" t="s">
        <v>38</v>
      </c>
      <c r="D171" s="257" t="s">
        <v>141</v>
      </c>
      <c r="E171" s="259" t="s">
        <v>0</v>
      </c>
      <c r="F171" s="260"/>
      <c r="G171" s="260"/>
      <c r="H171" s="260"/>
      <c r="I171" s="260"/>
      <c r="J171" s="260"/>
      <c r="K171" s="260"/>
      <c r="L171" s="225"/>
      <c r="M171" s="225"/>
      <c r="N171" s="225"/>
      <c r="O171" s="225"/>
      <c r="P171" s="261" t="s">
        <v>10</v>
      </c>
      <c r="Q171" s="253" t="s">
        <v>17</v>
      </c>
      <c r="R171" s="199"/>
      <c r="S171" s="7"/>
      <c r="T171" s="7"/>
      <c r="U171" s="103"/>
      <c r="V171" s="103"/>
      <c r="W171" s="103"/>
      <c r="X171" s="103"/>
      <c r="Y171" s="103"/>
    </row>
    <row r="172" spans="1:25" ht="57.75" customHeight="1">
      <c r="A172" s="252"/>
      <c r="B172" s="254"/>
      <c r="C172" s="256"/>
      <c r="D172" s="258"/>
      <c r="E172" s="2" t="s">
        <v>142</v>
      </c>
      <c r="F172" s="2" t="s">
        <v>143</v>
      </c>
      <c r="G172" s="2" t="s">
        <v>144</v>
      </c>
      <c r="H172" s="2" t="s">
        <v>145</v>
      </c>
      <c r="I172" s="2" t="s">
        <v>146</v>
      </c>
      <c r="J172" s="2" t="s">
        <v>147</v>
      </c>
      <c r="K172" s="2" t="s">
        <v>149</v>
      </c>
      <c r="L172" s="2" t="s">
        <v>114</v>
      </c>
      <c r="M172" s="2" t="s">
        <v>115</v>
      </c>
      <c r="N172" s="2" t="s">
        <v>116</v>
      </c>
      <c r="O172" s="2" t="s">
        <v>117</v>
      </c>
      <c r="P172" s="261"/>
      <c r="Q172" s="253"/>
      <c r="R172" s="199"/>
      <c r="S172" s="7"/>
      <c r="T172" s="7"/>
      <c r="U172" s="103"/>
      <c r="V172" s="103"/>
      <c r="W172" s="103"/>
      <c r="X172" s="103"/>
      <c r="Y172" s="103"/>
    </row>
    <row r="173" spans="1:25" ht="19.5" customHeight="1">
      <c r="A173" s="9" t="s">
        <v>25</v>
      </c>
      <c r="B173" s="9" t="s">
        <v>26</v>
      </c>
      <c r="C173" s="9" t="s">
        <v>27</v>
      </c>
      <c r="D173" s="9" t="s">
        <v>28</v>
      </c>
      <c r="E173" s="9" t="s">
        <v>29</v>
      </c>
      <c r="F173" s="9" t="s">
        <v>30</v>
      </c>
      <c r="G173" s="9" t="s">
        <v>31</v>
      </c>
      <c r="H173" s="9" t="s">
        <v>32</v>
      </c>
      <c r="I173" s="9" t="s">
        <v>33</v>
      </c>
      <c r="J173" s="9" t="s">
        <v>34</v>
      </c>
      <c r="K173" s="9" t="s">
        <v>35</v>
      </c>
      <c r="L173" s="9" t="s">
        <v>36</v>
      </c>
      <c r="M173" s="9" t="s">
        <v>37</v>
      </c>
      <c r="N173" s="9" t="s">
        <v>40</v>
      </c>
      <c r="O173" s="9" t="s">
        <v>118</v>
      </c>
      <c r="P173" s="9" t="s">
        <v>119</v>
      </c>
      <c r="Q173" s="9" t="s">
        <v>79</v>
      </c>
      <c r="R173" s="199"/>
      <c r="S173" s="7"/>
      <c r="T173" s="7"/>
      <c r="U173" s="103"/>
      <c r="V173" s="103"/>
      <c r="W173" s="103"/>
      <c r="X173" s="103"/>
      <c r="Y173" s="103"/>
    </row>
    <row r="174" spans="1:25" ht="93.75">
      <c r="A174" s="250" t="s">
        <v>150</v>
      </c>
      <c r="B174" s="231" t="s">
        <v>151</v>
      </c>
      <c r="C174" s="165">
        <f>D175+D176</f>
        <v>3000</v>
      </c>
      <c r="D174" s="55"/>
      <c r="E174" s="44"/>
      <c r="F174" s="44"/>
      <c r="G174" s="44"/>
      <c r="H174" s="44"/>
      <c r="I174" s="44"/>
      <c r="J174" s="44"/>
      <c r="K174" s="44"/>
      <c r="L174" s="44"/>
      <c r="M174" s="70"/>
      <c r="N174" s="70"/>
      <c r="O174" s="70"/>
      <c r="P174" s="85">
        <v>2017</v>
      </c>
      <c r="Q174" s="255" t="s">
        <v>77</v>
      </c>
      <c r="R174" s="199"/>
      <c r="S174" s="7"/>
      <c r="T174" s="7"/>
      <c r="U174" s="103"/>
      <c r="V174" s="103"/>
      <c r="W174" s="103"/>
      <c r="X174" s="103"/>
      <c r="Y174" s="103"/>
    </row>
    <row r="175" spans="1:25" ht="22.5" customHeight="1">
      <c r="A175" s="250"/>
      <c r="B175" s="80" t="s">
        <v>1</v>
      </c>
      <c r="C175" s="166"/>
      <c r="D175" s="36">
        <f>SUM(E175:O175)</f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17"/>
      <c r="Q175" s="262"/>
      <c r="R175" s="199"/>
      <c r="S175" s="7"/>
      <c r="T175" s="7"/>
      <c r="U175" s="103"/>
      <c r="V175" s="103"/>
      <c r="W175" s="103"/>
      <c r="X175" s="103"/>
      <c r="Y175" s="103"/>
    </row>
    <row r="176" spans="1:25" ht="22.5" customHeight="1" thickBot="1">
      <c r="A176" s="250"/>
      <c r="B176" s="249" t="s">
        <v>97</v>
      </c>
      <c r="C176" s="243"/>
      <c r="D176" s="162">
        <f>SUM(E176:O176)</f>
        <v>3000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166">
        <v>3000</v>
      </c>
      <c r="M176" s="35">
        <v>0</v>
      </c>
      <c r="N176" s="35">
        <v>0</v>
      </c>
      <c r="O176" s="35">
        <v>0</v>
      </c>
      <c r="P176" s="244"/>
      <c r="Q176" s="278"/>
      <c r="R176" s="199"/>
      <c r="S176" s="7"/>
      <c r="T176" s="7"/>
      <c r="U176" s="103"/>
      <c r="V176" s="103"/>
      <c r="W176" s="103"/>
      <c r="X176" s="103"/>
      <c r="Y176" s="103"/>
    </row>
    <row r="177" spans="1:26" ht="64.5" customHeight="1">
      <c r="A177" s="105"/>
      <c r="B177" s="206" t="s">
        <v>111</v>
      </c>
      <c r="C177" s="106"/>
      <c r="D177" s="117">
        <f>SUM(E177:K177)</f>
        <v>927880.02628</v>
      </c>
      <c r="E177" s="117">
        <f aca="true" t="shared" si="2" ref="E177:O177">E179+E180+E181</f>
        <v>142195.18466</v>
      </c>
      <c r="F177" s="117">
        <f t="shared" si="2"/>
        <v>117058.14868</v>
      </c>
      <c r="G177" s="117">
        <f t="shared" si="2"/>
        <v>80419.31927999998</v>
      </c>
      <c r="H177" s="117">
        <f t="shared" si="2"/>
        <v>47317.23716999999</v>
      </c>
      <c r="I177" s="117">
        <f t="shared" si="2"/>
        <v>222808.511</v>
      </c>
      <c r="J177" s="117">
        <f>J179+J180+J181</f>
        <v>193361.06848999998</v>
      </c>
      <c r="K177" s="117">
        <f t="shared" si="2"/>
        <v>124720.557</v>
      </c>
      <c r="L177" s="117">
        <f t="shared" si="2"/>
        <v>46237.242</v>
      </c>
      <c r="M177" s="117">
        <f>M179+M180+M181</f>
        <v>18799.542999999998</v>
      </c>
      <c r="N177" s="117">
        <f t="shared" si="2"/>
        <v>17016.806</v>
      </c>
      <c r="O177" s="117">
        <f t="shared" si="2"/>
        <v>133660</v>
      </c>
      <c r="P177" s="107"/>
      <c r="Q177" s="198">
        <f>Q9+Q12+Q15+Q18+Q21+Q24+Q28+Q31+Q44+Q51+Q54+Q57+Q60+Q63+Q66+Q73+Q76+Q79+Q82+Q85+Q88+Q91+Q94+Q97+Q100+Q103+Q110+Q113+Q116+Q119+Q122+Q125+Q128+Q131+Q138+Q145+Q155+Q161+Q164</f>
        <v>541</v>
      </c>
      <c r="R177" s="139"/>
      <c r="S177" s="81"/>
      <c r="T177" s="7"/>
      <c r="U177" s="7"/>
      <c r="V177" s="103"/>
      <c r="W177" s="103"/>
      <c r="X177" s="103"/>
      <c r="Y177" s="103"/>
      <c r="Z177" s="103"/>
    </row>
    <row r="178" spans="1:26" ht="18" customHeight="1">
      <c r="A178" s="108"/>
      <c r="B178" s="177" t="s">
        <v>0</v>
      </c>
      <c r="C178" s="70"/>
      <c r="D178" s="78"/>
      <c r="E178" s="78"/>
      <c r="F178" s="78"/>
      <c r="G178" s="78"/>
      <c r="H178" s="78"/>
      <c r="I178" s="44"/>
      <c r="J178" s="78"/>
      <c r="K178" s="220"/>
      <c r="L178" s="220"/>
      <c r="M178" s="220"/>
      <c r="N178" s="220"/>
      <c r="O178" s="220"/>
      <c r="P178" s="20"/>
      <c r="Q178" s="160"/>
      <c r="R178" s="88"/>
      <c r="S178" s="81"/>
      <c r="T178" s="7"/>
      <c r="U178" s="7"/>
      <c r="V178" s="103"/>
      <c r="W178" s="103"/>
      <c r="X178" s="103"/>
      <c r="Y178" s="103"/>
      <c r="Z178" s="103"/>
    </row>
    <row r="179" spans="1:27" ht="18.75">
      <c r="A179" s="108"/>
      <c r="B179" s="200" t="s">
        <v>1</v>
      </c>
      <c r="C179" s="35"/>
      <c r="D179" s="104">
        <f>SUM(E179:O179)</f>
        <v>542967.2542099999</v>
      </c>
      <c r="E179" s="104">
        <f>E10+E13+E16+E19+E22+E25+E29+E32+E35+E42+E45+E52+E55+E58+E61+E64+E67+E74+E77+E80+E83+E86+E89+E92+E95+E98+E101+E104+E111+E114+E117+E120+E123+E126+E129+E132+E136+E139+E146+E150+E153+E156+E159+E162+E165+E168+E175</f>
        <v>125723.90560999999</v>
      </c>
      <c r="F179" s="104">
        <f aca="true" t="shared" si="3" ref="F179:O179">F10+F13+F16+F19+F22+F25+F29+F32+F35+F42+F45+F52+F55+F58+F61+F64+F67+F74+F77+F80+F83+F86+F89+F92+F95+F98+F101+F104+F111+F114+F117+F120+F123+F126+F129+F132+F136+F139+F146+F150+F153+F156+F159+F162+F165+F168+F175</f>
        <v>117058.14868</v>
      </c>
      <c r="G179" s="104">
        <f t="shared" si="3"/>
        <v>72999.12727999999</v>
      </c>
      <c r="H179" s="104">
        <f t="shared" si="3"/>
        <v>3502.7886399999998</v>
      </c>
      <c r="I179" s="104">
        <f t="shared" si="3"/>
        <v>153856.484</v>
      </c>
      <c r="J179" s="104">
        <f t="shared" si="3"/>
        <v>69826.79999999999</v>
      </c>
      <c r="K179" s="202">
        <f t="shared" si="3"/>
        <v>0</v>
      </c>
      <c r="L179" s="202">
        <f t="shared" si="3"/>
        <v>0</v>
      </c>
      <c r="M179" s="202">
        <f t="shared" si="3"/>
        <v>0</v>
      </c>
      <c r="N179" s="202">
        <f t="shared" si="3"/>
        <v>0</v>
      </c>
      <c r="O179" s="202">
        <f t="shared" si="3"/>
        <v>0</v>
      </c>
      <c r="P179" s="232"/>
      <c r="Q179" s="160"/>
      <c r="R179" s="88"/>
      <c r="S179" s="81"/>
      <c r="T179" s="112"/>
      <c r="U179" s="112"/>
      <c r="V179" s="113"/>
      <c r="W179" s="113"/>
      <c r="X179" s="113"/>
      <c r="Y179" s="113"/>
      <c r="Z179" s="113"/>
      <c r="AA179" s="8"/>
    </row>
    <row r="180" spans="1:27" ht="18.75">
      <c r="A180" s="108"/>
      <c r="B180" s="201" t="s">
        <v>2</v>
      </c>
      <c r="C180" s="155"/>
      <c r="D180" s="221">
        <f>SUM(E180:O180)</f>
        <v>541451.7460699999</v>
      </c>
      <c r="E180" s="104">
        <f aca="true" t="shared" si="4" ref="E180:J180">E11+E14+E17+E20+E23+E26+E30+E33+E36+E43+E46+E53+E56+E59+E62+E65+E68+E75+E78+E81+E84+E87+E90+E93+E96+E99+E102+E105+E112+E115+E118+E121+E124+E127+E130+E134+E137+E140+E147+E151+E154+E157+E160+E166+E169+E176</f>
        <v>16471.27905</v>
      </c>
      <c r="F180" s="104">
        <f t="shared" si="4"/>
        <v>0</v>
      </c>
      <c r="G180" s="104">
        <f t="shared" si="4"/>
        <v>7420.192</v>
      </c>
      <c r="H180" s="104">
        <f t="shared" si="4"/>
        <v>43814.448529999994</v>
      </c>
      <c r="I180" s="104">
        <f t="shared" si="4"/>
        <v>68952.027</v>
      </c>
      <c r="J180" s="104">
        <f t="shared" si="4"/>
        <v>107734.26849</v>
      </c>
      <c r="K180" s="104">
        <f>K11+K14+K17+K20+K23+K26+K30+K33+K36+K43+K46+K50+K53+K56+K59+K62+K65+K68+K75+K78+K81+K84+K87+K90+K93+K96+K99+K102+K105+K112+K115+K118+K121+K124+K127+K130+K134+K137+K140+K147+K151+K154+K157+K160+K166+K169+K176</f>
        <v>83899.04</v>
      </c>
      <c r="L180" s="104">
        <f>L11+L14+L17+L20+L23+L26+L30+L33+L36+L43+L46+L50+L53+L56+L59+L62+L65+L68+L75+L78+L81+L84+L87+L90+L93+L96+L99+L102+L105+L112+L115+L118+L121+L124+L127+L130+L134+L137+L140+L147+L151+L154+L157+L160+D163+L166+L169+L176</f>
        <v>46237.242</v>
      </c>
      <c r="M180" s="104">
        <f>M11+M14+M17+M20+M23+M26+M30+M33+M36+M43+M46+M50+M53+M56+M59+M62+M65+M68+M75+M78+M81+M84+M87+M90+M93+M96+M99+M102+M105+M112+M115+M118+M121+M124+M127+M130+M134+M137+M140+M147+M151+M154+M157+M160+E163+M166+M169+M176</f>
        <v>16246.443</v>
      </c>
      <c r="N180" s="104">
        <f>N11+N14+N17+N20+N23+N26+N30+N33+N36+N43+N46+N50+N53+N56+N59+N62+N65+N68+N75+N78+N81+N84+N87+N90+N93+N96+N99+N102+N105+N112+N115+N118+N121+N124+N127+N130+N134+N137+N140+N147+N151+N154+N157+N160+F163+N166+N169+N176</f>
        <v>17016.806</v>
      </c>
      <c r="O180" s="104">
        <f>O11+O14+O17+O20+O23+O26+O30+O33+O36+O43+O46+O50+O53+O56+O59+O62+O65+O68+O75+O78+O81+O84+O87+O90+O93+O96+O99+O102+O105+O112+O115+O118+O121+O124+O127+O130+O134+O137+O140+O147+O151+O154+O157+O160+G163+O166+O169+O176</f>
        <v>133660</v>
      </c>
      <c r="P180" s="234"/>
      <c r="Q180" s="109"/>
      <c r="R180" s="42"/>
      <c r="S180" s="81"/>
      <c r="T180" s="112"/>
      <c r="U180" s="112"/>
      <c r="V180" s="112"/>
      <c r="W180" s="112"/>
      <c r="X180" s="112"/>
      <c r="Y180" s="112"/>
      <c r="Z180" s="112"/>
      <c r="AA180" s="8"/>
    </row>
    <row r="181" spans="1:27" ht="19.5" thickBot="1">
      <c r="A181" s="110"/>
      <c r="B181" s="211" t="s">
        <v>76</v>
      </c>
      <c r="C181" s="212"/>
      <c r="D181" s="214">
        <f>SUM(E181:O181)</f>
        <v>59174.617</v>
      </c>
      <c r="E181" s="213">
        <f aca="true" t="shared" si="5" ref="E181:O181">E27+E47+E133+E148</f>
        <v>0</v>
      </c>
      <c r="F181" s="213">
        <f t="shared" si="5"/>
        <v>0</v>
      </c>
      <c r="G181" s="213">
        <f t="shared" si="5"/>
        <v>0</v>
      </c>
      <c r="H181" s="213">
        <f t="shared" si="5"/>
        <v>0</v>
      </c>
      <c r="I181" s="213">
        <f t="shared" si="5"/>
        <v>0</v>
      </c>
      <c r="J181" s="214">
        <f t="shared" si="5"/>
        <v>15800</v>
      </c>
      <c r="K181" s="214">
        <f t="shared" si="5"/>
        <v>40821.517</v>
      </c>
      <c r="L181" s="213">
        <f t="shared" si="5"/>
        <v>0</v>
      </c>
      <c r="M181" s="214">
        <f t="shared" si="5"/>
        <v>2553.1</v>
      </c>
      <c r="N181" s="213">
        <f t="shared" si="5"/>
        <v>0</v>
      </c>
      <c r="O181" s="213">
        <f t="shared" si="5"/>
        <v>0</v>
      </c>
      <c r="P181" s="233"/>
      <c r="Q181" s="161"/>
      <c r="R181" s="81"/>
      <c r="S181" s="81"/>
      <c r="T181" s="112"/>
      <c r="U181" s="112"/>
      <c r="V181" s="112"/>
      <c r="W181" s="112"/>
      <c r="X181" s="112"/>
      <c r="Y181" s="112"/>
      <c r="Z181" s="112"/>
      <c r="AA181" s="8"/>
    </row>
    <row r="182" spans="1:26" ht="21.75" customHeight="1" thickBot="1">
      <c r="A182" s="274" t="s">
        <v>23</v>
      </c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U182" s="6"/>
      <c r="V182" s="97"/>
      <c r="W182" s="97"/>
      <c r="X182" s="97"/>
      <c r="Y182" s="103"/>
      <c r="Z182" s="103"/>
    </row>
    <row r="183" spans="1:26" ht="40.5" customHeight="1">
      <c r="A183" s="120">
        <v>1</v>
      </c>
      <c r="B183" s="158" t="s">
        <v>6</v>
      </c>
      <c r="C183" s="114"/>
      <c r="D183" s="121"/>
      <c r="E183" s="122"/>
      <c r="F183" s="122"/>
      <c r="G183" s="122"/>
      <c r="H183" s="123"/>
      <c r="I183" s="123"/>
      <c r="J183" s="123"/>
      <c r="K183" s="123"/>
      <c r="L183" s="123"/>
      <c r="M183" s="123"/>
      <c r="N183" s="123"/>
      <c r="O183" s="123"/>
      <c r="P183" s="140"/>
      <c r="Q183" s="141" t="s">
        <v>77</v>
      </c>
      <c r="T183" s="222"/>
      <c r="V183" s="103"/>
      <c r="W183" s="103"/>
      <c r="X183" s="103"/>
      <c r="Y183" s="103"/>
      <c r="Z183" s="103"/>
    </row>
    <row r="184" spans="1:26" ht="27.75" customHeight="1">
      <c r="A184" s="124"/>
      <c r="B184" s="118" t="s">
        <v>1</v>
      </c>
      <c r="C184" s="15"/>
      <c r="D184" s="104">
        <f>SUM(E184:O184)</f>
        <v>431127.46499999997</v>
      </c>
      <c r="E184" s="189">
        <v>91697</v>
      </c>
      <c r="F184" s="189">
        <v>85231</v>
      </c>
      <c r="G184" s="189">
        <v>85434.465</v>
      </c>
      <c r="H184" s="189">
        <v>86067</v>
      </c>
      <c r="I184" s="189">
        <v>82698</v>
      </c>
      <c r="J184" s="167">
        <v>0</v>
      </c>
      <c r="K184" s="168">
        <v>0</v>
      </c>
      <c r="L184" s="168">
        <v>0</v>
      </c>
      <c r="M184" s="168">
        <v>0</v>
      </c>
      <c r="N184" s="168">
        <v>0</v>
      </c>
      <c r="O184" s="168">
        <v>0</v>
      </c>
      <c r="P184" s="228"/>
      <c r="Q184" s="229"/>
      <c r="R184" s="8"/>
      <c r="S184" s="8"/>
      <c r="T184" s="119"/>
      <c r="U184" s="119"/>
      <c r="V184" s="119"/>
      <c r="W184" s="119"/>
      <c r="X184" s="119"/>
      <c r="Y184" s="119"/>
      <c r="Z184" s="119"/>
    </row>
    <row r="185" spans="1:26" ht="22.5" customHeight="1" thickBot="1">
      <c r="A185" s="125"/>
      <c r="B185" s="128" t="s">
        <v>2</v>
      </c>
      <c r="C185" s="126"/>
      <c r="D185" s="127">
        <f>SUM(E185:O185)</f>
        <v>0</v>
      </c>
      <c r="E185" s="204">
        <v>0</v>
      </c>
      <c r="F185" s="204">
        <v>0</v>
      </c>
      <c r="G185" s="204">
        <v>0</v>
      </c>
      <c r="H185" s="204">
        <v>0</v>
      </c>
      <c r="I185" s="204">
        <v>0</v>
      </c>
      <c r="J185" s="204">
        <v>0</v>
      </c>
      <c r="K185" s="205">
        <v>0</v>
      </c>
      <c r="L185" s="205">
        <v>0</v>
      </c>
      <c r="M185" s="205">
        <v>0</v>
      </c>
      <c r="N185" s="205">
        <v>0</v>
      </c>
      <c r="O185" s="205">
        <v>0</v>
      </c>
      <c r="P185" s="142"/>
      <c r="Q185" s="143"/>
      <c r="V185" s="103"/>
      <c r="W185" s="103"/>
      <c r="X185" s="103"/>
      <c r="Y185" s="103"/>
      <c r="Z185" s="103"/>
    </row>
    <row r="186" spans="1:26" ht="22.5">
      <c r="A186" s="115"/>
      <c r="B186" s="191" t="s">
        <v>9</v>
      </c>
      <c r="C186" s="130"/>
      <c r="D186" s="117">
        <f>SUM(E186:O186)</f>
        <v>1574721.0822800002</v>
      </c>
      <c r="E186" s="153">
        <f>SUM(E188:E190)</f>
        <v>233892.18466</v>
      </c>
      <c r="F186" s="153">
        <f>SUM(F188:F190)</f>
        <v>202289.14867999998</v>
      </c>
      <c r="G186" s="153">
        <f aca="true" t="shared" si="6" ref="G186:O186">SUM(G188:G190)</f>
        <v>165853.78428</v>
      </c>
      <c r="H186" s="153">
        <f t="shared" si="6"/>
        <v>133384.23716999998</v>
      </c>
      <c r="I186" s="153">
        <f t="shared" si="6"/>
        <v>305506.511</v>
      </c>
      <c r="J186" s="153">
        <f t="shared" si="6"/>
        <v>193361.06848999998</v>
      </c>
      <c r="K186" s="223">
        <f t="shared" si="6"/>
        <v>124720.557</v>
      </c>
      <c r="L186" s="223">
        <f t="shared" si="6"/>
        <v>46237.242</v>
      </c>
      <c r="M186" s="223">
        <f t="shared" si="6"/>
        <v>18799.542999999998</v>
      </c>
      <c r="N186" s="223">
        <f t="shared" si="6"/>
        <v>17016.806</v>
      </c>
      <c r="O186" s="223">
        <f t="shared" si="6"/>
        <v>133660</v>
      </c>
      <c r="P186" s="122"/>
      <c r="Q186" s="145">
        <f>Q177</f>
        <v>541</v>
      </c>
      <c r="R186" s="7"/>
      <c r="S186" s="7"/>
      <c r="T186" s="152"/>
      <c r="U186" s="152"/>
      <c r="V186" s="152"/>
      <c r="W186" s="152"/>
      <c r="X186" s="148"/>
      <c r="Y186" s="148"/>
      <c r="Z186" s="148"/>
    </row>
    <row r="187" spans="1:26" ht="18.75">
      <c r="A187" s="116"/>
      <c r="B187" s="131" t="s">
        <v>0</v>
      </c>
      <c r="C187" s="132"/>
      <c r="D187" s="55"/>
      <c r="E187" s="133"/>
      <c r="F187" s="133"/>
      <c r="G187" s="133"/>
      <c r="H187" s="134"/>
      <c r="I187" s="134"/>
      <c r="J187" s="134"/>
      <c r="K187" s="134"/>
      <c r="L187" s="134"/>
      <c r="M187" s="134"/>
      <c r="N187" s="134"/>
      <c r="O187" s="134"/>
      <c r="P187" s="53"/>
      <c r="Q187" s="144"/>
      <c r="V187" s="103"/>
      <c r="W187" s="103"/>
      <c r="X187" s="103"/>
      <c r="Y187" s="97"/>
      <c r="Z187" s="103"/>
    </row>
    <row r="188" spans="1:27" ht="23.25" customHeight="1">
      <c r="A188" s="116"/>
      <c r="B188" s="192" t="s">
        <v>1</v>
      </c>
      <c r="C188" s="190"/>
      <c r="D188" s="135">
        <f>SUM(E188:O188)</f>
        <v>974094.71921</v>
      </c>
      <c r="E188" s="135">
        <f aca="true" t="shared" si="7" ref="E188:O188">E179+E184</f>
        <v>217420.90561</v>
      </c>
      <c r="F188" s="135">
        <f t="shared" si="7"/>
        <v>202289.14867999998</v>
      </c>
      <c r="G188" s="135">
        <f t="shared" si="7"/>
        <v>158433.59227999998</v>
      </c>
      <c r="H188" s="135">
        <f t="shared" si="7"/>
        <v>89569.78864</v>
      </c>
      <c r="I188" s="135">
        <f t="shared" si="7"/>
        <v>236554.484</v>
      </c>
      <c r="J188" s="135">
        <f t="shared" si="7"/>
        <v>69826.79999999999</v>
      </c>
      <c r="K188" s="203">
        <f t="shared" si="7"/>
        <v>0</v>
      </c>
      <c r="L188" s="203">
        <f t="shared" si="7"/>
        <v>0</v>
      </c>
      <c r="M188" s="203">
        <f t="shared" si="7"/>
        <v>0</v>
      </c>
      <c r="N188" s="203">
        <f t="shared" si="7"/>
        <v>0</v>
      </c>
      <c r="O188" s="203">
        <f t="shared" si="7"/>
        <v>0</v>
      </c>
      <c r="P188" s="235"/>
      <c r="Q188" s="144"/>
      <c r="T188" s="129"/>
      <c r="U188" s="129"/>
      <c r="V188" s="129"/>
      <c r="W188" s="129"/>
      <c r="X188" s="129"/>
      <c r="Y188" s="129"/>
      <c r="Z188" s="129"/>
      <c r="AA188" s="8"/>
    </row>
    <row r="189" spans="1:28" ht="28.5" customHeight="1">
      <c r="A189" s="116"/>
      <c r="B189" s="193" t="s">
        <v>2</v>
      </c>
      <c r="C189" s="136"/>
      <c r="D189" s="135">
        <f>SUM(E189:O189)</f>
        <v>541451.7460699999</v>
      </c>
      <c r="E189" s="135">
        <f aca="true" t="shared" si="8" ref="E189:O189">E180+E185</f>
        <v>16471.27905</v>
      </c>
      <c r="F189" s="203">
        <f t="shared" si="8"/>
        <v>0</v>
      </c>
      <c r="G189" s="135">
        <f t="shared" si="8"/>
        <v>7420.192</v>
      </c>
      <c r="H189" s="135">
        <f t="shared" si="8"/>
        <v>43814.448529999994</v>
      </c>
      <c r="I189" s="135">
        <f t="shared" si="8"/>
        <v>68952.027</v>
      </c>
      <c r="J189" s="135">
        <f t="shared" si="8"/>
        <v>107734.26849</v>
      </c>
      <c r="K189" s="135">
        <f t="shared" si="8"/>
        <v>83899.04</v>
      </c>
      <c r="L189" s="135">
        <f t="shared" si="8"/>
        <v>46237.242</v>
      </c>
      <c r="M189" s="135">
        <f t="shared" si="8"/>
        <v>16246.443</v>
      </c>
      <c r="N189" s="135">
        <f t="shared" si="8"/>
        <v>17016.806</v>
      </c>
      <c r="O189" s="135">
        <f t="shared" si="8"/>
        <v>133660</v>
      </c>
      <c r="P189" s="237"/>
      <c r="Q189" s="144"/>
      <c r="T189" s="159"/>
      <c r="U189" s="159"/>
      <c r="V189" s="159"/>
      <c r="W189" s="159"/>
      <c r="X189" s="159"/>
      <c r="Y189" s="159"/>
      <c r="Z189" s="159"/>
      <c r="AA189" s="8"/>
      <c r="AB189" s="8"/>
    </row>
    <row r="190" spans="1:27" ht="25.5" customHeight="1" thickBot="1">
      <c r="A190" s="125"/>
      <c r="B190" s="194" t="s">
        <v>76</v>
      </c>
      <c r="C190" s="137"/>
      <c r="D190" s="224">
        <f>SUM(E190:O190)</f>
        <v>59174.617</v>
      </c>
      <c r="E190" s="138">
        <f>E181</f>
        <v>0</v>
      </c>
      <c r="F190" s="138">
        <f aca="true" t="shared" si="9" ref="F190:O190">F181</f>
        <v>0</v>
      </c>
      <c r="G190" s="138">
        <f t="shared" si="9"/>
        <v>0</v>
      </c>
      <c r="H190" s="138">
        <f t="shared" si="9"/>
        <v>0</v>
      </c>
      <c r="I190" s="138">
        <f t="shared" si="9"/>
        <v>0</v>
      </c>
      <c r="J190" s="195">
        <f t="shared" si="9"/>
        <v>15800</v>
      </c>
      <c r="K190" s="195">
        <f t="shared" si="9"/>
        <v>40821.517</v>
      </c>
      <c r="L190" s="230">
        <f t="shared" si="9"/>
        <v>0</v>
      </c>
      <c r="M190" s="195">
        <f t="shared" si="9"/>
        <v>2553.1</v>
      </c>
      <c r="N190" s="230">
        <f t="shared" si="9"/>
        <v>0</v>
      </c>
      <c r="O190" s="230">
        <f t="shared" si="9"/>
        <v>0</v>
      </c>
      <c r="P190" s="236"/>
      <c r="Q190" s="143"/>
      <c r="T190" s="159"/>
      <c r="U190" s="159"/>
      <c r="V190" s="159"/>
      <c r="W190" s="159"/>
      <c r="X190" s="159"/>
      <c r="Y190" s="159"/>
      <c r="Z190" s="159"/>
      <c r="AA190" s="8"/>
    </row>
    <row r="191" spans="22:26" ht="18.75">
      <c r="V191" s="103"/>
      <c r="W191" s="103"/>
      <c r="X191" s="103"/>
      <c r="Y191" s="103"/>
      <c r="Z191" s="103"/>
    </row>
    <row r="192" spans="22:26" ht="18.75">
      <c r="V192" s="103"/>
      <c r="W192" s="103"/>
      <c r="X192" s="103"/>
      <c r="Y192" s="103"/>
      <c r="Z192" s="103"/>
    </row>
    <row r="193" spans="22:26" ht="18.75">
      <c r="V193" s="103"/>
      <c r="W193" s="103"/>
      <c r="X193" s="103"/>
      <c r="Y193" s="103"/>
      <c r="Z193" s="103"/>
    </row>
    <row r="194" spans="11:26" ht="18.75">
      <c r="K194" s="8"/>
      <c r="V194" s="103"/>
      <c r="W194" s="103"/>
      <c r="X194" s="103"/>
      <c r="Y194" s="103"/>
      <c r="Z194" s="103"/>
    </row>
    <row r="195" spans="12:26" ht="18.75">
      <c r="L195" s="8"/>
      <c r="V195" s="103"/>
      <c r="W195" s="103"/>
      <c r="X195" s="103"/>
      <c r="Y195" s="103"/>
      <c r="Z195" s="103"/>
    </row>
    <row r="196" spans="22:26" ht="18.75">
      <c r="V196" s="103"/>
      <c r="W196" s="103"/>
      <c r="X196" s="103"/>
      <c r="Y196" s="103"/>
      <c r="Z196" s="103"/>
    </row>
    <row r="197" spans="22:26" ht="18.75">
      <c r="V197" s="103"/>
      <c r="W197" s="103"/>
      <c r="X197" s="103"/>
      <c r="Y197" s="103"/>
      <c r="Z197" s="103"/>
    </row>
    <row r="198" spans="22:26" ht="18.75">
      <c r="V198" s="103"/>
      <c r="W198" s="103"/>
      <c r="X198" s="103"/>
      <c r="Y198" s="103"/>
      <c r="Z198" s="103"/>
    </row>
    <row r="199" spans="22:26" ht="18.75">
      <c r="V199" s="103"/>
      <c r="W199" s="103"/>
      <c r="X199" s="103"/>
      <c r="Y199" s="103"/>
      <c r="Z199" s="103"/>
    </row>
    <row r="200" spans="22:26" ht="18.75">
      <c r="V200" s="103"/>
      <c r="W200" s="103"/>
      <c r="X200" s="103"/>
      <c r="Y200" s="103"/>
      <c r="Z200" s="103"/>
    </row>
    <row r="201" spans="22:26" ht="18.75">
      <c r="V201" s="103"/>
      <c r="W201" s="103"/>
      <c r="X201" s="103"/>
      <c r="Y201" s="103"/>
      <c r="Z201" s="103"/>
    </row>
    <row r="202" spans="22:26" ht="18.75">
      <c r="V202" s="103"/>
      <c r="W202" s="103"/>
      <c r="X202" s="103"/>
      <c r="Y202" s="103"/>
      <c r="Z202" s="103"/>
    </row>
    <row r="203" spans="22:26" ht="18.75">
      <c r="V203" s="103"/>
      <c r="W203" s="103"/>
      <c r="X203" s="103"/>
      <c r="Y203" s="103"/>
      <c r="Z203" s="103"/>
    </row>
    <row r="204" spans="22:26" ht="18.75">
      <c r="V204" s="103"/>
      <c r="W204" s="103"/>
      <c r="X204" s="103"/>
      <c r="Y204" s="103"/>
      <c r="Z204" s="103"/>
    </row>
    <row r="205" spans="22:26" ht="18.75">
      <c r="V205" s="103"/>
      <c r="W205" s="103"/>
      <c r="X205" s="103"/>
      <c r="Y205" s="103"/>
      <c r="Z205" s="103"/>
    </row>
    <row r="206" spans="22:26" ht="18.75">
      <c r="V206" s="103"/>
      <c r="W206" s="103"/>
      <c r="X206" s="103"/>
      <c r="Y206" s="103"/>
      <c r="Z206" s="103"/>
    </row>
    <row r="207" spans="22:26" ht="18.75">
      <c r="V207" s="103"/>
      <c r="W207" s="103"/>
      <c r="X207" s="103"/>
      <c r="Y207" s="103"/>
      <c r="Z207" s="103"/>
    </row>
    <row r="208" spans="22:26" ht="18.75">
      <c r="V208" s="103"/>
      <c r="W208" s="103"/>
      <c r="X208" s="103"/>
      <c r="Y208" s="103"/>
      <c r="Z208" s="103"/>
    </row>
    <row r="209" spans="22:26" ht="18.75">
      <c r="V209" s="103"/>
      <c r="W209" s="103"/>
      <c r="X209" s="103"/>
      <c r="Y209" s="103"/>
      <c r="Z209" s="103"/>
    </row>
    <row r="210" spans="22:26" ht="18.75">
      <c r="V210" s="103"/>
      <c r="W210" s="103"/>
      <c r="X210" s="103"/>
      <c r="Y210" s="103"/>
      <c r="Z210" s="103"/>
    </row>
    <row r="211" spans="22:26" ht="18.75">
      <c r="V211" s="103"/>
      <c r="W211" s="103"/>
      <c r="X211" s="103"/>
      <c r="Y211" s="103"/>
      <c r="Z211" s="103"/>
    </row>
    <row r="212" spans="22:26" ht="18.75">
      <c r="V212" s="103"/>
      <c r="W212" s="103"/>
      <c r="X212" s="103"/>
      <c r="Y212" s="103"/>
      <c r="Z212" s="103"/>
    </row>
    <row r="213" spans="22:26" ht="18.75">
      <c r="V213" s="103"/>
      <c r="W213" s="103"/>
      <c r="X213" s="103"/>
      <c r="Y213" s="103"/>
      <c r="Z213" s="103"/>
    </row>
    <row r="214" spans="22:26" ht="18.75">
      <c r="V214" s="103"/>
      <c r="W214" s="103"/>
      <c r="X214" s="103"/>
      <c r="Y214" s="103"/>
      <c r="Z214" s="103"/>
    </row>
    <row r="215" spans="22:26" ht="18.75">
      <c r="V215" s="103"/>
      <c r="W215" s="103"/>
      <c r="X215" s="103"/>
      <c r="Y215" s="103"/>
      <c r="Z215" s="103"/>
    </row>
    <row r="216" spans="22:26" ht="18.75">
      <c r="V216" s="103"/>
      <c r="W216" s="103"/>
      <c r="X216" s="103"/>
      <c r="Y216" s="103"/>
      <c r="Z216" s="103"/>
    </row>
    <row r="217" spans="22:26" ht="18.75">
      <c r="V217" s="103"/>
      <c r="W217" s="103"/>
      <c r="X217" s="103"/>
      <c r="Y217" s="103"/>
      <c r="Z217" s="103"/>
    </row>
    <row r="218" spans="22:26" ht="18.75">
      <c r="V218" s="103"/>
      <c r="W218" s="103"/>
      <c r="X218" s="103"/>
      <c r="Y218" s="103"/>
      <c r="Z218" s="103"/>
    </row>
    <row r="219" spans="22:26" ht="18.75">
      <c r="V219" s="103"/>
      <c r="W219" s="103"/>
      <c r="X219" s="103"/>
      <c r="Y219" s="103"/>
      <c r="Z219" s="103"/>
    </row>
    <row r="220" spans="22:26" ht="18.75">
      <c r="V220" s="103"/>
      <c r="W220" s="103"/>
      <c r="X220" s="103"/>
      <c r="Y220" s="103"/>
      <c r="Z220" s="103"/>
    </row>
    <row r="221" spans="22:26" ht="18.75">
      <c r="V221" s="103"/>
      <c r="W221" s="103"/>
      <c r="X221" s="103"/>
      <c r="Y221" s="103"/>
      <c r="Z221" s="103"/>
    </row>
    <row r="222" spans="22:26" ht="18.75">
      <c r="V222" s="103"/>
      <c r="W222" s="103"/>
      <c r="X222" s="103"/>
      <c r="Y222" s="103"/>
      <c r="Z222" s="103"/>
    </row>
    <row r="223" spans="22:26" ht="18.75">
      <c r="V223" s="103"/>
      <c r="W223" s="103"/>
      <c r="X223" s="103"/>
      <c r="Y223" s="103"/>
      <c r="Z223" s="103"/>
    </row>
    <row r="224" spans="22:26" ht="18.75">
      <c r="V224" s="103"/>
      <c r="W224" s="103"/>
      <c r="X224" s="103"/>
      <c r="Y224" s="103"/>
      <c r="Z224" s="103"/>
    </row>
    <row r="225" spans="22:26" ht="18.75">
      <c r="V225" s="103"/>
      <c r="W225" s="103"/>
      <c r="X225" s="103"/>
      <c r="Y225" s="103"/>
      <c r="Z225" s="103"/>
    </row>
    <row r="226" spans="22:26" ht="18.75">
      <c r="V226" s="103"/>
      <c r="W226" s="103"/>
      <c r="X226" s="103"/>
      <c r="Y226" s="103"/>
      <c r="Z226" s="103"/>
    </row>
    <row r="227" spans="22:26" ht="18.75">
      <c r="V227" s="103"/>
      <c r="W227" s="103"/>
      <c r="X227" s="103"/>
      <c r="Y227" s="103"/>
      <c r="Z227" s="103"/>
    </row>
    <row r="228" spans="22:26" ht="18.75">
      <c r="V228" s="103"/>
      <c r="W228" s="103"/>
      <c r="X228" s="103"/>
      <c r="Y228" s="103"/>
      <c r="Z228" s="103"/>
    </row>
    <row r="229" spans="22:26" ht="18.75">
      <c r="V229" s="103"/>
      <c r="W229" s="103"/>
      <c r="X229" s="103"/>
      <c r="Y229" s="103"/>
      <c r="Z229" s="103"/>
    </row>
    <row r="230" spans="22:26" ht="18.75">
      <c r="V230" s="103"/>
      <c r="W230" s="103"/>
      <c r="X230" s="103"/>
      <c r="Y230" s="103"/>
      <c r="Z230" s="103"/>
    </row>
    <row r="231" spans="22:26" ht="18.75">
      <c r="V231" s="103"/>
      <c r="W231" s="103"/>
      <c r="X231" s="103"/>
      <c r="Y231" s="103"/>
      <c r="Z231" s="103"/>
    </row>
    <row r="232" spans="22:26" ht="18.75">
      <c r="V232" s="103"/>
      <c r="W232" s="103"/>
      <c r="X232" s="103"/>
      <c r="Y232" s="103"/>
      <c r="Z232" s="103"/>
    </row>
    <row r="233" spans="22:26" ht="18.75">
      <c r="V233" s="103"/>
      <c r="W233" s="103"/>
      <c r="X233" s="103"/>
      <c r="Y233" s="103"/>
      <c r="Z233" s="103"/>
    </row>
    <row r="234" spans="22:26" ht="18.75">
      <c r="V234" s="103"/>
      <c r="W234" s="103"/>
      <c r="X234" s="103"/>
      <c r="Y234" s="103"/>
      <c r="Z234" s="103"/>
    </row>
    <row r="235" spans="22:26" ht="18.75">
      <c r="V235" s="103"/>
      <c r="W235" s="103"/>
      <c r="X235" s="103"/>
      <c r="Y235" s="103"/>
      <c r="Z235" s="103"/>
    </row>
    <row r="236" spans="22:26" ht="18.75">
      <c r="V236" s="103"/>
      <c r="W236" s="103"/>
      <c r="X236" s="103"/>
      <c r="Y236" s="103"/>
      <c r="Z236" s="103"/>
    </row>
    <row r="237" spans="22:26" ht="18.75">
      <c r="V237" s="103"/>
      <c r="W237" s="103"/>
      <c r="X237" s="103"/>
      <c r="Y237" s="103"/>
      <c r="Z237" s="103"/>
    </row>
    <row r="238" spans="22:26" ht="18.75">
      <c r="V238" s="103"/>
      <c r="W238" s="103"/>
      <c r="X238" s="103"/>
      <c r="Y238" s="103"/>
      <c r="Z238" s="103"/>
    </row>
    <row r="239" spans="22:26" ht="18.75">
      <c r="V239" s="103"/>
      <c r="W239" s="103"/>
      <c r="X239" s="103"/>
      <c r="Y239" s="103"/>
      <c r="Z239" s="103"/>
    </row>
    <row r="240" spans="22:26" ht="18.75">
      <c r="V240" s="103"/>
      <c r="W240" s="103"/>
      <c r="X240" s="103"/>
      <c r="Y240" s="103"/>
      <c r="Z240" s="103"/>
    </row>
    <row r="241" spans="22:26" ht="18.75">
      <c r="V241" s="103"/>
      <c r="W241" s="103"/>
      <c r="X241" s="103"/>
      <c r="Y241" s="103"/>
      <c r="Z241" s="103"/>
    </row>
    <row r="242" spans="22:26" ht="18.75">
      <c r="V242" s="103"/>
      <c r="W242" s="103"/>
      <c r="X242" s="103"/>
      <c r="Y242" s="103"/>
      <c r="Z242" s="103"/>
    </row>
    <row r="243" spans="22:26" ht="18.75">
      <c r="V243" s="103"/>
      <c r="W243" s="103"/>
      <c r="X243" s="103"/>
      <c r="Y243" s="103"/>
      <c r="Z243" s="103"/>
    </row>
    <row r="244" spans="22:26" ht="18.75">
      <c r="V244" s="103"/>
      <c r="W244" s="103"/>
      <c r="X244" s="103"/>
      <c r="Y244" s="103"/>
      <c r="Z244" s="103"/>
    </row>
    <row r="245" spans="22:26" ht="18.75">
      <c r="V245" s="103"/>
      <c r="W245" s="103"/>
      <c r="X245" s="103"/>
      <c r="Y245" s="103"/>
      <c r="Z245" s="103"/>
    </row>
    <row r="246" spans="22:26" ht="18.75">
      <c r="V246" s="103"/>
      <c r="W246" s="103"/>
      <c r="X246" s="103"/>
      <c r="Y246" s="103"/>
      <c r="Z246" s="103"/>
    </row>
  </sheetData>
  <sheetProtection/>
  <mergeCells count="95">
    <mergeCell ref="Q174:Q176"/>
    <mergeCell ref="P164:P166"/>
    <mergeCell ref="Q146:Q147"/>
    <mergeCell ref="Q150:Q151"/>
    <mergeCell ref="Q165:Q166"/>
    <mergeCell ref="Q162:Q163"/>
    <mergeCell ref="Q156:Q157"/>
    <mergeCell ref="Q132:Q133"/>
    <mergeCell ref="Q171:Q172"/>
    <mergeCell ref="A171:A172"/>
    <mergeCell ref="B171:B172"/>
    <mergeCell ref="E171:K171"/>
    <mergeCell ref="P171:P172"/>
    <mergeCell ref="E38:O38"/>
    <mergeCell ref="E107:O107"/>
    <mergeCell ref="C70:C71"/>
    <mergeCell ref="D70:D71"/>
    <mergeCell ref="E70:O70"/>
    <mergeCell ref="P44:P47"/>
    <mergeCell ref="R5:R6"/>
    <mergeCell ref="A8:Q8"/>
    <mergeCell ref="C5:C6"/>
    <mergeCell ref="D5:D6"/>
    <mergeCell ref="P5:P6"/>
    <mergeCell ref="Q129:Q130"/>
    <mergeCell ref="Q19:Q20"/>
    <mergeCell ref="Q111:Q112"/>
    <mergeCell ref="Q101:Q102"/>
    <mergeCell ref="Q64:Q65"/>
    <mergeCell ref="Q29:Q30"/>
    <mergeCell ref="Q120:Q121"/>
    <mergeCell ref="Q117:Q118"/>
    <mergeCell ref="A182:Q182"/>
    <mergeCell ref="Q45:Q46"/>
    <mergeCell ref="P48:P50"/>
    <mergeCell ref="Q49:Q50"/>
    <mergeCell ref="C171:C172"/>
    <mergeCell ref="D171:D172"/>
    <mergeCell ref="Q139:Q140"/>
    <mergeCell ref="Q123:Q124"/>
    <mergeCell ref="Q126:Q127"/>
    <mergeCell ref="R38:R39"/>
    <mergeCell ref="Q55:Q56"/>
    <mergeCell ref="Q41:Q43"/>
    <mergeCell ref="R110:R112"/>
    <mergeCell ref="Q86:Q87"/>
    <mergeCell ref="Q67:Q68"/>
    <mergeCell ref="Q38:Q39"/>
    <mergeCell ref="Q52:Q53"/>
    <mergeCell ref="Q77:Q78"/>
    <mergeCell ref="Q80:Q81"/>
    <mergeCell ref="Q104:Q105"/>
    <mergeCell ref="Q70:Q71"/>
    <mergeCell ref="P41:P43"/>
    <mergeCell ref="P70:P71"/>
    <mergeCell ref="Q61:Q62"/>
    <mergeCell ref="Q74:Q75"/>
    <mergeCell ref="Q92:Q93"/>
    <mergeCell ref="A2:Q2"/>
    <mergeCell ref="Q95:Q96"/>
    <mergeCell ref="A38:A39"/>
    <mergeCell ref="B38:B39"/>
    <mergeCell ref="C38:C39"/>
    <mergeCell ref="B5:B6"/>
    <mergeCell ref="Q34:Q36"/>
    <mergeCell ref="P34:P36"/>
    <mergeCell ref="A70:A71"/>
    <mergeCell ref="B70:B71"/>
    <mergeCell ref="C1:Q1"/>
    <mergeCell ref="Q5:Q6"/>
    <mergeCell ref="A3:Q3"/>
    <mergeCell ref="A4:Q4"/>
    <mergeCell ref="A5:A6"/>
    <mergeCell ref="D38:D39"/>
    <mergeCell ref="P38:P39"/>
    <mergeCell ref="Q10:Q11"/>
    <mergeCell ref="Q16:Q17"/>
    <mergeCell ref="E5:O5"/>
    <mergeCell ref="Q114:Q115"/>
    <mergeCell ref="Q89:Q90"/>
    <mergeCell ref="Q83:Q84"/>
    <mergeCell ref="Q107:Q108"/>
    <mergeCell ref="Q98:Q99"/>
    <mergeCell ref="D107:D108"/>
    <mergeCell ref="P107:P108"/>
    <mergeCell ref="A107:A108"/>
    <mergeCell ref="Q142:Q143"/>
    <mergeCell ref="A142:A143"/>
    <mergeCell ref="B142:B143"/>
    <mergeCell ref="C142:C143"/>
    <mergeCell ref="D142:D143"/>
    <mergeCell ref="E142:K142"/>
    <mergeCell ref="P142:P143"/>
    <mergeCell ref="B107:B108"/>
    <mergeCell ref="C107:C108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2017-03-21T15:30:49Z</cp:lastPrinted>
  <dcterms:created xsi:type="dcterms:W3CDTF">1996-10-08T23:32:33Z</dcterms:created>
  <dcterms:modified xsi:type="dcterms:W3CDTF">2017-03-24T12:58:22Z</dcterms:modified>
  <cp:category/>
  <cp:version/>
  <cp:contentType/>
  <cp:contentStatus/>
</cp:coreProperties>
</file>