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1'!$A$1:$L$20</definedName>
  </definedNames>
  <calcPr fullCalcOnLoad="1"/>
</workbook>
</file>

<file path=xl/comments1.xml><?xml version="1.0" encoding="utf-8"?>
<comments xmlns="http://schemas.openxmlformats.org/spreadsheetml/2006/main">
  <authors>
    <author>ErmakovaEL</author>
  </authors>
  <commentList>
    <comment ref="I13" authorId="0">
      <text>
        <r>
          <rPr>
            <b/>
            <sz val="8"/>
            <rFont val="Tahoma"/>
            <family val="2"/>
          </rPr>
          <t>ErmakovaEL:</t>
        </r>
        <r>
          <rPr>
            <sz val="8"/>
            <rFont val="Tahoma"/>
            <family val="2"/>
          </rPr>
          <t xml:space="preserve">
100% составляет более 30 свалок, в 2013 году ликвид.16 шт.=53%
</t>
        </r>
      </text>
    </comment>
    <comment ref="I12" authorId="0">
      <text>
        <r>
          <rPr>
            <b/>
            <sz val="8"/>
            <rFont val="Tahoma"/>
            <family val="2"/>
          </rPr>
          <t>ErmakovaEL:</t>
        </r>
        <r>
          <rPr>
            <sz val="8"/>
            <rFont val="Tahoma"/>
            <family val="2"/>
          </rPr>
          <t xml:space="preserve">
100% составляет более 30 свалок, в 2013 году ликвид.16 шт.=53%
</t>
        </r>
      </text>
    </comment>
  </commentList>
</comments>
</file>

<file path=xl/sharedStrings.xml><?xml version="1.0" encoding="utf-8"?>
<sst xmlns="http://schemas.openxmlformats.org/spreadsheetml/2006/main" count="140" uniqueCount="76">
  <si>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</si>
  <si>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</si>
  <si>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</si>
  <si>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</si>
  <si>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</si>
  <si>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</si>
  <si>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</si>
  <si>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</si>
  <si>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</si>
  <si>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</si>
  <si>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</si>
  <si>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</si>
  <si>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</si>
  <si>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Управление муниципальной собственностью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</si>
  <si>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</si>
  <si>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</si>
  <si>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</si>
  <si>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</si>
  <si>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</si>
  <si>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</si>
  <si>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</si>
  <si>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</si>
  <si>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</si>
  <si>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</si>
  <si>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</si>
  <si>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</si>
  <si>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</si>
  <si>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</si>
  <si>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</si>
  <si>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</si>
  <si>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</si>
  <si>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</si>
  <si>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</si>
  <si>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</si>
  <si>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</si>
  <si>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МКУ "СГХ"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</si>
  <si>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</si>
  <si>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</si>
  <si>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</si>
  <si>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</si>
  <si>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</si>
  <si>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</si>
  <si>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</si>
  <si>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</si>
  <si>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</si>
  <si>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Годы реализации Программы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</si>
  <si>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</si>
  <si>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</si>
  <si>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</si>
  <si>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</si>
  <si>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</si>
  <si>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</si>
  <si>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</si>
  <si>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</si>
  <si>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</si>
  <si>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</si>
  <si>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</si>
  <si>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</si>
  <si>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</si>
  <si>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</si>
  <si>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</si>
  <si>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</si>
  <si>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</si>
  <si>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</si>
  <si>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</si>
  <si>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</si>
  <si>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</si>
  <si>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</si>
  <si>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</si>
  <si>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2015 - 2020 </t>
  </si>
  <si>
    <t>Количество разработанной проектной документации на устройство очистных сооружений канализационных сточных вод, ед.</t>
  </si>
  <si>
    <t>Проектирование и реконструкция очистных сооружений канализационных сточных вод с целью исключения сброса неочищенных сточных вод в ручей Безымянный № 3 г. Снежногорск</t>
  </si>
  <si>
    <t xml:space="preserve">Доля выполненных  работ по реконструкции очистных сооружений канализационных сточных вод 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</si>
  <si>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"23" декабря 2015г. № 2735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</si>
  <si>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"23" декабря 2015г. № 2735</t>
  </si>
  <si>
    <t>Приложение № 3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"23" декабря 2015г. № 2735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</si>
</sst>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11" fillId="31" borderId="10" xfId="0" applyFont="1" applyFill="1" applyBorder="1" applyAlignment="1">
      <alignment vertical="center"/>
    </xf>
    <xf numFmtId="4" fontId="11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2" fillId="4" borderId="10" xfId="0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4" fontId="13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42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4" fontId="11" fillId="31" borderId="14" xfId="0" applyNumberFormat="1" applyFont="1" applyFill="1" applyBorder="1" applyAlignment="1">
      <alignment horizontal="center" vertical="center"/>
    </xf>
    <xf numFmtId="4" fontId="11" fillId="31" borderId="17" xfId="0" applyNumberFormat="1" applyFont="1" applyFill="1" applyBorder="1" applyAlignment="1">
      <alignment horizontal="center" vertical="center"/>
    </xf>
    <xf numFmtId="4" fontId="11" fillId="31" borderId="13" xfId="0" applyNumberFormat="1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7" xfId="0" applyNumberFormat="1" applyFont="1" applyFill="1" applyBorder="1" applyAlignment="1">
      <alignment horizontal="center" vertical="center"/>
    </xf>
    <xf numFmtId="2" fontId="3" fillId="31" borderId="13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left" vertical="center" wrapText="1"/>
    </xf>
    <xf numFmtId="2" fontId="13" fillId="4" borderId="14" xfId="0" applyNumberFormat="1" applyFont="1" applyFill="1" applyBorder="1" applyAlignment="1">
      <alignment horizontal="left" vertical="center" wrapText="1"/>
    </xf>
    <xf numFmtId="2" fontId="13" fillId="4" borderId="17" xfId="0" applyNumberFormat="1" applyFont="1" applyFill="1" applyBorder="1" applyAlignment="1">
      <alignment horizontal="left" vertical="center" wrapText="1"/>
    </xf>
    <xf numFmtId="2" fontId="13" fillId="4" borderId="13" xfId="0" applyNumberFormat="1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1" borderId="10" xfId="0" applyNumberFormat="1" applyFont="1" applyFill="1" applyBorder="1" applyAlignment="1">
      <alignment horizontal="center" vertical="center" wrapText="1"/>
    </xf>
    <xf numFmtId="0" fontId="11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4" xfId="0" applyNumberFormat="1" applyFont="1" applyFill="1" applyBorder="1" applyAlignment="1">
      <alignment horizontal="left" vertical="center" wrapText="1"/>
    </xf>
    <xf numFmtId="2" fontId="3" fillId="31" borderId="17" xfId="0" applyNumberFormat="1" applyFont="1" applyFill="1" applyBorder="1" applyAlignment="1">
      <alignment horizontal="left" vertical="center" wrapText="1"/>
    </xf>
    <xf numFmtId="2" fontId="3" fillId="31" borderId="13" xfId="0" applyNumberFormat="1" applyFont="1" applyFill="1" applyBorder="1" applyAlignment="1">
      <alignment horizontal="left" vertical="center" wrapText="1"/>
    </xf>
    <xf numFmtId="0" fontId="3" fillId="31" borderId="12" xfId="0" applyFont="1" applyFill="1" applyBorder="1" applyAlignment="1">
      <alignment horizontal="left" vertical="center"/>
    </xf>
    <xf numFmtId="0" fontId="3" fillId="31" borderId="15" xfId="0" applyFont="1" applyFill="1" applyBorder="1" applyAlignment="1">
      <alignment horizontal="left" vertical="center"/>
    </xf>
    <xf numFmtId="0" fontId="3" fillId="31" borderId="16" xfId="0" applyFont="1" applyFill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15" workbookViewId="0" topLeftCell="A1">
      <selection activeCell="I3" sqref="I3:L3"/>
    </sheetView>
  </sheetViews>
  <sheetFormatPr defaultColWidth="9.140625" defaultRowHeight="15"/>
  <cols>
    <col min="1" max="1" width="6.421875" style="38" customWidth="1"/>
    <col min="2" max="2" width="40.8515625" style="39" customWidth="1"/>
    <col min="3" max="3" width="9.421875" style="39" customWidth="1"/>
    <col min="4" max="4" width="10.140625" style="39" bestFit="1" customWidth="1"/>
    <col min="5" max="5" width="10.421875" style="39" customWidth="1"/>
    <col min="6" max="6" width="7.421875" style="39" customWidth="1"/>
    <col min="7" max="7" width="8.57421875" style="39" customWidth="1"/>
    <col min="8" max="8" width="7.8515625" style="39" customWidth="1"/>
    <col min="9" max="9" width="7.57421875" style="39" customWidth="1"/>
    <col min="10" max="10" width="7.7109375" style="39" customWidth="1"/>
    <col min="11" max="11" width="7.421875" style="39" customWidth="1"/>
    <col min="12" max="12" width="7.7109375" style="39" customWidth="1"/>
    <col min="13" max="16384" width="9.140625" style="39" customWidth="1"/>
  </cols>
  <sheetData>
    <row r="1" spans="10:12" ht="1.5" customHeight="1">
      <c r="J1" s="71"/>
      <c r="K1" s="71"/>
      <c r="L1" s="71"/>
    </row>
    <row r="2" spans="10:12" ht="24" customHeight="1" hidden="1">
      <c r="J2" s="40"/>
      <c r="K2" s="40"/>
      <c r="L2" s="40"/>
    </row>
    <row r="3" spans="9:12" s="64" customFormat="1" ht="50.25" customHeight="1">
      <c r="I3" s="72" t="s">
        <v>73</v>
      </c>
      <c r="J3" s="72"/>
      <c r="K3" s="72"/>
      <c r="L3" s="72"/>
    </row>
    <row r="4" spans="9:12" ht="24" customHeight="1">
      <c r="I4" s="69" t="s">
        <v>53</v>
      </c>
      <c r="J4" s="69"/>
      <c r="K4" s="69"/>
      <c r="L4" s="69"/>
    </row>
    <row r="5" spans="1:12" ht="28.5" customHeight="1">
      <c r="A5" s="70" t="s">
        <v>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ht="8.25" customHeight="1"/>
    <row r="7" spans="1:12" ht="12.75" customHeight="1">
      <c r="A7" s="73" t="s">
        <v>9</v>
      </c>
      <c r="B7" s="73" t="s">
        <v>22</v>
      </c>
      <c r="C7" s="73" t="s">
        <v>10</v>
      </c>
      <c r="D7" s="74" t="s">
        <v>21</v>
      </c>
      <c r="E7" s="74"/>
      <c r="F7" s="74"/>
      <c r="G7" s="74"/>
      <c r="H7" s="74"/>
      <c r="I7" s="74"/>
      <c r="J7" s="74"/>
      <c r="K7" s="74"/>
      <c r="L7" s="74"/>
    </row>
    <row r="8" spans="1:12" ht="31.5" customHeight="1">
      <c r="A8" s="73"/>
      <c r="B8" s="73"/>
      <c r="C8" s="73"/>
      <c r="D8" s="41" t="s">
        <v>19</v>
      </c>
      <c r="E8" s="41" t="s">
        <v>20</v>
      </c>
      <c r="F8" s="73" t="s">
        <v>45</v>
      </c>
      <c r="G8" s="73"/>
      <c r="H8" s="73"/>
      <c r="I8" s="73"/>
      <c r="J8" s="73"/>
      <c r="K8" s="73"/>
      <c r="L8" s="73"/>
    </row>
    <row r="9" spans="1:12" ht="20.25" customHeight="1">
      <c r="A9" s="73"/>
      <c r="B9" s="73"/>
      <c r="C9" s="73"/>
      <c r="D9" s="41">
        <v>2012</v>
      </c>
      <c r="E9" s="41">
        <v>2013</v>
      </c>
      <c r="F9" s="42">
        <v>2014</v>
      </c>
      <c r="G9" s="42">
        <v>2015</v>
      </c>
      <c r="H9" s="42">
        <v>2016</v>
      </c>
      <c r="I9" s="41">
        <v>2017</v>
      </c>
      <c r="J9" s="42">
        <v>2018</v>
      </c>
      <c r="K9" s="42">
        <v>2019</v>
      </c>
      <c r="L9" s="42">
        <v>2020</v>
      </c>
    </row>
    <row r="10" spans="1:12" ht="12.75" customHeigh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</row>
    <row r="11" spans="1:12" ht="33.75" customHeight="1">
      <c r="A11" s="56"/>
      <c r="B11" s="68" t="s">
        <v>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63.75" customHeight="1">
      <c r="A12" s="41">
        <v>1</v>
      </c>
      <c r="B12" s="43" t="s">
        <v>14</v>
      </c>
      <c r="C12" s="44" t="s">
        <v>11</v>
      </c>
      <c r="D12" s="45">
        <v>0</v>
      </c>
      <c r="E12" s="45">
        <v>40</v>
      </c>
      <c r="F12" s="45">
        <v>60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</row>
    <row r="13" spans="1:12" s="65" customFormat="1" ht="30">
      <c r="A13" s="41">
        <v>2</v>
      </c>
      <c r="B13" s="46" t="s">
        <v>15</v>
      </c>
      <c r="C13" s="44" t="s">
        <v>11</v>
      </c>
      <c r="D13" s="45">
        <v>6</v>
      </c>
      <c r="E13" s="45">
        <v>53</v>
      </c>
      <c r="F13" s="45">
        <v>13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</row>
    <row r="14" spans="1:12" ht="47.25" customHeight="1">
      <c r="A14" s="44">
        <v>3</v>
      </c>
      <c r="B14" s="47" t="s">
        <v>17</v>
      </c>
      <c r="C14" s="44" t="s">
        <v>11</v>
      </c>
      <c r="D14" s="44">
        <v>0</v>
      </c>
      <c r="E14" s="48">
        <f>909954.3/10909954.3*100</f>
        <v>8.340587641141632</v>
      </c>
      <c r="F14" s="44">
        <v>0</v>
      </c>
      <c r="G14" s="44">
        <v>0</v>
      </c>
      <c r="H14" s="44">
        <v>0</v>
      </c>
      <c r="I14" s="48">
        <f>10909.954/10909.954*100</f>
        <v>100</v>
      </c>
      <c r="J14" s="44">
        <v>0</v>
      </c>
      <c r="K14" s="44">
        <v>0</v>
      </c>
      <c r="L14" s="44">
        <v>0</v>
      </c>
    </row>
    <row r="15" spans="1:12" ht="47.25" customHeight="1">
      <c r="A15" s="44">
        <v>4</v>
      </c>
      <c r="B15" s="47" t="s">
        <v>72</v>
      </c>
      <c r="C15" s="44" t="s">
        <v>11</v>
      </c>
      <c r="D15" s="44">
        <v>0</v>
      </c>
      <c r="E15" s="49">
        <v>0</v>
      </c>
      <c r="F15" s="63">
        <v>0</v>
      </c>
      <c r="G15" s="44">
        <v>0</v>
      </c>
      <c r="H15" s="44">
        <v>0</v>
      </c>
      <c r="I15" s="44">
        <v>3</v>
      </c>
      <c r="J15" s="50">
        <v>30</v>
      </c>
      <c r="K15" s="50">
        <v>57</v>
      </c>
      <c r="L15" s="50">
        <v>100</v>
      </c>
    </row>
    <row r="16" spans="1:12" ht="34.5" customHeight="1">
      <c r="A16" s="56"/>
      <c r="B16" s="68" t="s">
        <v>54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71.25" customHeight="1">
      <c r="A17" s="51" t="s">
        <v>62</v>
      </c>
      <c r="B17" s="43" t="s">
        <v>16</v>
      </c>
      <c r="C17" s="44" t="s">
        <v>11</v>
      </c>
      <c r="D17" s="44">
        <v>0</v>
      </c>
      <c r="E17" s="49">
        <v>40</v>
      </c>
      <c r="F17" s="44">
        <v>50</v>
      </c>
      <c r="G17" s="44">
        <v>50</v>
      </c>
      <c r="H17" s="44">
        <v>50</v>
      </c>
      <c r="I17" s="44">
        <v>50</v>
      </c>
      <c r="J17" s="50">
        <v>50</v>
      </c>
      <c r="K17" s="50">
        <v>50</v>
      </c>
      <c r="L17" s="50">
        <v>50</v>
      </c>
    </row>
    <row r="18" spans="1:12" ht="49.5" customHeight="1">
      <c r="A18" s="51" t="s">
        <v>63</v>
      </c>
      <c r="B18" s="52" t="s">
        <v>49</v>
      </c>
      <c r="C18" s="53" t="s">
        <v>12</v>
      </c>
      <c r="D18" s="45">
        <v>1</v>
      </c>
      <c r="E18" s="49">
        <v>7</v>
      </c>
      <c r="F18" s="45">
        <v>10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</row>
    <row r="19" spans="1:12" ht="19.5" customHeight="1">
      <c r="A19" s="57"/>
      <c r="B19" s="68" t="s">
        <v>55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55.5" customHeight="1">
      <c r="A20" s="51" t="s">
        <v>64</v>
      </c>
      <c r="B20" s="52" t="s">
        <v>18</v>
      </c>
      <c r="C20" s="54" t="s">
        <v>12</v>
      </c>
      <c r="D20" s="41">
        <v>0</v>
      </c>
      <c r="E20" s="55">
        <v>1</v>
      </c>
      <c r="F20" s="41">
        <v>0</v>
      </c>
      <c r="G20" s="41">
        <v>1</v>
      </c>
      <c r="H20" s="41">
        <v>0</v>
      </c>
      <c r="I20" s="41">
        <v>1</v>
      </c>
      <c r="J20" s="41">
        <v>1</v>
      </c>
      <c r="K20" s="41">
        <v>1</v>
      </c>
      <c r="L20" s="41">
        <v>1</v>
      </c>
    </row>
  </sheetData>
  <sheetProtection/>
  <mergeCells count="12">
    <mergeCell ref="B19:L19"/>
    <mergeCell ref="F8:L8"/>
    <mergeCell ref="A7:A9"/>
    <mergeCell ref="B7:B9"/>
    <mergeCell ref="C7:C9"/>
    <mergeCell ref="D7:L7"/>
    <mergeCell ref="B11:L11"/>
    <mergeCell ref="B16:L16"/>
    <mergeCell ref="I4:L4"/>
    <mergeCell ref="A5:L5"/>
    <mergeCell ref="J1:L1"/>
    <mergeCell ref="I3:L3"/>
  </mergeCells>
  <printOptions/>
  <pageMargins left="0.7" right="0.7" top="0.75" bottom="0.75" header="0.3" footer="0.3"/>
  <pageSetup fitToHeight="0" fitToWidth="1"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421875" style="64" customWidth="1"/>
    <col min="2" max="2" width="16.28125" style="64" customWidth="1"/>
    <col min="3" max="3" width="12.7109375" style="64" customWidth="1"/>
    <col min="4" max="4" width="14.00390625" style="64" customWidth="1"/>
    <col min="5" max="5" width="11.00390625" style="64" bestFit="1" customWidth="1"/>
    <col min="6" max="8" width="14.28125" style="64" bestFit="1" customWidth="1"/>
    <col min="9" max="9" width="15.28125" style="64" customWidth="1"/>
    <col min="10" max="16384" width="9.140625" style="64" customWidth="1"/>
  </cols>
  <sheetData>
    <row r="1" spans="7:9" ht="61.5" customHeight="1">
      <c r="G1" s="72" t="s">
        <v>74</v>
      </c>
      <c r="H1" s="72"/>
      <c r="I1" s="72"/>
    </row>
    <row r="2" spans="5:10" ht="39" customHeight="1">
      <c r="E2" s="23"/>
      <c r="G2" s="81" t="s">
        <v>56</v>
      </c>
      <c r="H2" s="81"/>
      <c r="I2" s="81"/>
      <c r="J2" s="24"/>
    </row>
    <row r="4" spans="1:9" ht="36.75" customHeight="1">
      <c r="A4" s="70" t="s">
        <v>65</v>
      </c>
      <c r="B4" s="70"/>
      <c r="C4" s="70"/>
      <c r="D4" s="70"/>
      <c r="E4" s="70"/>
      <c r="F4" s="70"/>
      <c r="G4" s="70"/>
      <c r="H4" s="70"/>
      <c r="I4" s="70"/>
    </row>
    <row r="6" spans="1:9" ht="30" customHeight="1">
      <c r="A6" s="82" t="s">
        <v>23</v>
      </c>
      <c r="B6" s="84" t="s">
        <v>30</v>
      </c>
      <c r="C6" s="86" t="s">
        <v>29</v>
      </c>
      <c r="D6" s="86"/>
      <c r="E6" s="86"/>
      <c r="F6" s="86"/>
      <c r="G6" s="86"/>
      <c r="H6" s="86"/>
      <c r="I6" s="86"/>
    </row>
    <row r="7" spans="1:9" ht="16.5" customHeight="1">
      <c r="A7" s="83"/>
      <c r="B7" s="85"/>
      <c r="C7" s="27">
        <v>2014</v>
      </c>
      <c r="D7" s="27">
        <v>2015</v>
      </c>
      <c r="E7" s="37">
        <v>2016</v>
      </c>
      <c r="F7" s="37">
        <v>2017</v>
      </c>
      <c r="G7" s="27">
        <v>2018</v>
      </c>
      <c r="H7" s="27">
        <v>2019</v>
      </c>
      <c r="I7" s="28">
        <v>2020</v>
      </c>
    </row>
    <row r="8" spans="1:9" ht="16.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19.5" customHeight="1">
      <c r="A9" s="29" t="s">
        <v>47</v>
      </c>
      <c r="B9" s="30">
        <f>B11+B12+B13+B14</f>
        <v>336268086.37</v>
      </c>
      <c r="C9" s="30">
        <f aca="true" t="shared" si="0" ref="C9:I9">C11+C12+C13+C14</f>
        <v>859086.3700000001</v>
      </c>
      <c r="D9" s="30">
        <f t="shared" si="0"/>
        <v>11749000</v>
      </c>
      <c r="E9" s="30">
        <f t="shared" si="0"/>
        <v>0</v>
      </c>
      <c r="F9" s="30">
        <f t="shared" si="0"/>
        <v>10000000</v>
      </c>
      <c r="G9" s="30">
        <f t="shared" si="0"/>
        <v>90000000</v>
      </c>
      <c r="H9" s="30">
        <f t="shared" si="0"/>
        <v>90000000</v>
      </c>
      <c r="I9" s="30">
        <f t="shared" si="0"/>
        <v>133660000</v>
      </c>
    </row>
    <row r="10" spans="1:9" ht="16.5" customHeight="1">
      <c r="A10" s="75" t="s">
        <v>25</v>
      </c>
      <c r="B10" s="76"/>
      <c r="C10" s="76"/>
      <c r="D10" s="76"/>
      <c r="E10" s="76"/>
      <c r="F10" s="76"/>
      <c r="G10" s="76"/>
      <c r="H10" s="76"/>
      <c r="I10" s="77"/>
    </row>
    <row r="11" spans="1:9" ht="16.5" customHeight="1">
      <c r="A11" s="31" t="s">
        <v>26</v>
      </c>
      <c r="B11" s="32">
        <f>C11+D11+E11+F11+G11+H11+I11</f>
        <v>335957918.06</v>
      </c>
      <c r="C11" s="33">
        <f>C18</f>
        <v>548918.06</v>
      </c>
      <c r="D11" s="33">
        <f aca="true" t="shared" si="1" ref="D11:I11">D18</f>
        <v>11749000</v>
      </c>
      <c r="E11" s="33">
        <f t="shared" si="1"/>
        <v>0</v>
      </c>
      <c r="F11" s="33">
        <f t="shared" si="1"/>
        <v>10000000</v>
      </c>
      <c r="G11" s="33">
        <f t="shared" si="1"/>
        <v>90000000</v>
      </c>
      <c r="H11" s="33">
        <f t="shared" si="1"/>
        <v>90000000</v>
      </c>
      <c r="I11" s="33">
        <f t="shared" si="1"/>
        <v>133660000</v>
      </c>
    </row>
    <row r="12" spans="1:9" ht="16.5" customHeight="1">
      <c r="A12" s="31" t="s">
        <v>67</v>
      </c>
      <c r="B12" s="32">
        <f>C12+D12+E12+F12+G12+H12+I12</f>
        <v>310168.31</v>
      </c>
      <c r="C12" s="33">
        <f aca="true" t="shared" si="2" ref="C12:I14">C19</f>
        <v>310168.31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</row>
    <row r="13" spans="1:9" ht="16.5" customHeight="1">
      <c r="A13" s="31" t="s">
        <v>68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27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ht="16.5" customHeight="1">
      <c r="A15" s="78" t="s">
        <v>28</v>
      </c>
      <c r="B15" s="79"/>
      <c r="C15" s="79"/>
      <c r="D15" s="79"/>
      <c r="E15" s="79"/>
      <c r="F15" s="79"/>
      <c r="G15" s="79"/>
      <c r="H15" s="79"/>
      <c r="I15" s="80"/>
    </row>
    <row r="16" spans="1:9" ht="39.75" customHeight="1">
      <c r="A16" s="34" t="s">
        <v>13</v>
      </c>
      <c r="B16" s="30">
        <f>B18+B19+B20+B21</f>
        <v>336268086.37</v>
      </c>
      <c r="C16" s="30">
        <f aca="true" t="shared" si="3" ref="C16:I16">C18+C19+C20+C21</f>
        <v>859086.3700000001</v>
      </c>
      <c r="D16" s="30">
        <f t="shared" si="3"/>
        <v>11749000</v>
      </c>
      <c r="E16" s="30">
        <f t="shared" si="3"/>
        <v>0</v>
      </c>
      <c r="F16" s="30">
        <f t="shared" si="3"/>
        <v>10000000</v>
      </c>
      <c r="G16" s="30">
        <f t="shared" si="3"/>
        <v>90000000</v>
      </c>
      <c r="H16" s="30">
        <f t="shared" si="3"/>
        <v>90000000</v>
      </c>
      <c r="I16" s="30">
        <f t="shared" si="3"/>
        <v>133660000</v>
      </c>
    </row>
    <row r="17" spans="1:9" ht="16.5" customHeight="1">
      <c r="A17" s="75" t="s">
        <v>25</v>
      </c>
      <c r="B17" s="76"/>
      <c r="C17" s="76"/>
      <c r="D17" s="76"/>
      <c r="E17" s="76"/>
      <c r="F17" s="76"/>
      <c r="G17" s="76"/>
      <c r="H17" s="76"/>
      <c r="I17" s="77"/>
    </row>
    <row r="18" spans="1:9" ht="16.5" customHeight="1">
      <c r="A18" s="31" t="s">
        <v>26</v>
      </c>
      <c r="B18" s="35">
        <f>C18+D18+E18+F18+G18+H18+I18</f>
        <v>335957918.06</v>
      </c>
      <c r="C18" s="33">
        <f>'Приложение 3'!F41</f>
        <v>548918.06</v>
      </c>
      <c r="D18" s="33">
        <f>'Приложение 3'!G41</f>
        <v>11749000</v>
      </c>
      <c r="E18" s="33">
        <f>'Приложение 3'!H41</f>
        <v>0</v>
      </c>
      <c r="F18" s="33">
        <f>'Приложение 3'!I41</f>
        <v>10000000</v>
      </c>
      <c r="G18" s="33">
        <f>'Приложение 3'!J41</f>
        <v>90000000</v>
      </c>
      <c r="H18" s="33">
        <f>'Приложение 3'!K41</f>
        <v>90000000</v>
      </c>
      <c r="I18" s="33">
        <f>'Приложение 3'!L41</f>
        <v>133660000</v>
      </c>
    </row>
    <row r="19" spans="1:9" ht="16.5" customHeight="1">
      <c r="A19" s="31" t="s">
        <v>67</v>
      </c>
      <c r="B19" s="35">
        <f>C19+D19+E19+F19+G19+H19+I19</f>
        <v>310168.31</v>
      </c>
      <c r="C19" s="33">
        <f>'Приложение 3'!F42</f>
        <v>310168.31</v>
      </c>
      <c r="D19" s="33">
        <f>'Приложение 3'!G42</f>
        <v>0</v>
      </c>
      <c r="E19" s="33">
        <f>'Приложение 3'!H42</f>
        <v>0</v>
      </c>
      <c r="F19" s="33">
        <f>'Приложение 3'!I42</f>
        <v>0</v>
      </c>
      <c r="G19" s="33">
        <f>'Приложение 3'!J42</f>
        <v>0</v>
      </c>
      <c r="H19" s="33">
        <f>'Приложение 3'!K42</f>
        <v>0</v>
      </c>
      <c r="I19" s="33">
        <f>'Приложение 3'!L42</f>
        <v>0</v>
      </c>
    </row>
    <row r="20" spans="1:9" ht="16.5" customHeight="1">
      <c r="A20" s="31" t="s">
        <v>68</v>
      </c>
      <c r="B20" s="35">
        <f>C20+D20+E20+F20+G20+H20+I20</f>
        <v>0</v>
      </c>
      <c r="C20" s="33">
        <f>'Приложение 3'!F43</f>
        <v>0</v>
      </c>
      <c r="D20" s="33">
        <f>'Приложение 3'!G43</f>
        <v>0</v>
      </c>
      <c r="E20" s="33">
        <f>'Приложение 3'!H43</f>
        <v>0</v>
      </c>
      <c r="F20" s="33">
        <f>'Приложение 3'!I43</f>
        <v>0</v>
      </c>
      <c r="G20" s="33">
        <f>'Приложение 3'!J43</f>
        <v>0</v>
      </c>
      <c r="H20" s="33">
        <f>'Приложение 3'!K43</f>
        <v>0</v>
      </c>
      <c r="I20" s="33">
        <f>'Приложение 3'!L43</f>
        <v>0</v>
      </c>
    </row>
    <row r="21" spans="1:9" ht="16.5" customHeight="1">
      <c r="A21" s="31" t="s">
        <v>27</v>
      </c>
      <c r="B21" s="35">
        <f>C21+D21+E21+F21+G21+H21+I21</f>
        <v>0</v>
      </c>
      <c r="C21" s="33">
        <f>'Приложение 3'!F44</f>
        <v>0</v>
      </c>
      <c r="D21" s="33">
        <f>'Приложение 3'!G44</f>
        <v>0</v>
      </c>
      <c r="E21" s="33">
        <f>'Приложение 3'!H44</f>
        <v>0</v>
      </c>
      <c r="F21" s="33">
        <f>'Приложение 3'!I44</f>
        <v>0</v>
      </c>
      <c r="G21" s="33">
        <f>'Приложение 3'!J44</f>
        <v>0</v>
      </c>
      <c r="H21" s="33">
        <f>'Приложение 3'!K44</f>
        <v>0</v>
      </c>
      <c r="I21" s="33">
        <f>'Приложение 3'!L44</f>
        <v>0</v>
      </c>
    </row>
    <row r="22" spans="1:9" ht="30">
      <c r="A22" s="36" t="s">
        <v>31</v>
      </c>
      <c r="B22" s="35">
        <f>C22+D22+E22+F22+G22+H22+I22</f>
        <v>335807918.06</v>
      </c>
      <c r="C22" s="33">
        <v>398918.06</v>
      </c>
      <c r="D22" s="33">
        <v>11749000</v>
      </c>
      <c r="E22" s="33">
        <f>'Приложение 3'!H45</f>
        <v>0</v>
      </c>
      <c r="F22" s="33">
        <f>F18</f>
        <v>10000000</v>
      </c>
      <c r="G22" s="33">
        <f>G18</f>
        <v>90000000</v>
      </c>
      <c r="H22" s="33">
        <f>H18</f>
        <v>90000000</v>
      </c>
      <c r="I22" s="33">
        <f>I18</f>
        <v>133660000</v>
      </c>
    </row>
  </sheetData>
  <sheetProtection/>
  <mergeCells count="9">
    <mergeCell ref="G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5118110236220472" right="0.5118110236220472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SheetLayoutView="115" zoomScalePageLayoutView="0" workbookViewId="0" topLeftCell="H1">
      <selection activeCell="S1" sqref="S1:U1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9.00390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4.8515625" style="2" bestFit="1" customWidth="1"/>
    <col min="15" max="20" width="4.421875" style="2" bestFit="1" customWidth="1"/>
    <col min="21" max="21" width="20.7109375" style="2" customWidth="1"/>
    <col min="22" max="16384" width="9.140625" style="2" customWidth="1"/>
  </cols>
  <sheetData>
    <row r="1" spans="3:21" s="9" customFormat="1" ht="57" customHeight="1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S1" s="135" t="s">
        <v>75</v>
      </c>
      <c r="T1" s="135"/>
      <c r="U1" s="135"/>
    </row>
    <row r="2" spans="1:21" ht="27" customHeight="1">
      <c r="A2" s="2"/>
      <c r="M2" s="1"/>
      <c r="S2" s="139" t="s">
        <v>57</v>
      </c>
      <c r="T2" s="139"/>
      <c r="U2" s="139"/>
    </row>
    <row r="3" ht="12.75">
      <c r="A3" s="2"/>
    </row>
    <row r="4" spans="1:21" ht="18.75" customHeight="1">
      <c r="A4" s="138" t="s">
        <v>66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ht="12.75">
      <c r="A5" s="2"/>
    </row>
    <row r="6" spans="1:21" ht="49.5" customHeight="1">
      <c r="A6" s="114" t="s">
        <v>33</v>
      </c>
      <c r="B6" s="114" t="s">
        <v>32</v>
      </c>
      <c r="C6" s="114" t="s">
        <v>36</v>
      </c>
      <c r="D6" s="131" t="s">
        <v>23</v>
      </c>
      <c r="E6" s="114" t="s">
        <v>38</v>
      </c>
      <c r="F6" s="114"/>
      <c r="G6" s="114"/>
      <c r="H6" s="114"/>
      <c r="I6" s="114"/>
      <c r="J6" s="114"/>
      <c r="K6" s="114"/>
      <c r="L6" s="114"/>
      <c r="M6" s="114" t="s">
        <v>40</v>
      </c>
      <c r="N6" s="114"/>
      <c r="O6" s="114"/>
      <c r="P6" s="114"/>
      <c r="Q6" s="114"/>
      <c r="R6" s="114"/>
      <c r="S6" s="114"/>
      <c r="T6" s="114"/>
      <c r="U6" s="127" t="s">
        <v>41</v>
      </c>
    </row>
    <row r="7" spans="1:21" ht="17.25" customHeight="1">
      <c r="A7" s="114"/>
      <c r="B7" s="114"/>
      <c r="C7" s="114"/>
      <c r="D7" s="132"/>
      <c r="E7" s="5" t="s">
        <v>4</v>
      </c>
      <c r="F7" s="60">
        <v>2014</v>
      </c>
      <c r="G7" s="60">
        <v>2015</v>
      </c>
      <c r="H7" s="61">
        <v>2016</v>
      </c>
      <c r="I7" s="61">
        <v>2017</v>
      </c>
      <c r="J7" s="60">
        <v>2018</v>
      </c>
      <c r="K7" s="60">
        <v>2019</v>
      </c>
      <c r="L7" s="62">
        <v>2020</v>
      </c>
      <c r="M7" s="4" t="s">
        <v>34</v>
      </c>
      <c r="N7" s="60">
        <v>2014</v>
      </c>
      <c r="O7" s="60">
        <v>2015</v>
      </c>
      <c r="P7" s="61">
        <v>2016</v>
      </c>
      <c r="Q7" s="61">
        <v>2017</v>
      </c>
      <c r="R7" s="60">
        <v>2018</v>
      </c>
      <c r="S7" s="60">
        <v>2019</v>
      </c>
      <c r="T7" s="62">
        <v>2020</v>
      </c>
      <c r="U7" s="128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58"/>
      <c r="B9" s="136" t="s">
        <v>46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2.75">
      <c r="A10" s="59">
        <v>1</v>
      </c>
      <c r="B10" s="133" t="s">
        <v>37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s="9" customFormat="1" ht="12.75">
      <c r="A11" s="129" t="s">
        <v>5</v>
      </c>
      <c r="B11" s="130" t="s">
        <v>59</v>
      </c>
      <c r="C11" s="129">
        <v>2014</v>
      </c>
      <c r="D11" s="7" t="s">
        <v>4</v>
      </c>
      <c r="E11" s="8">
        <f>E12+E13+E14+E15</f>
        <v>398918.06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91" t="s">
        <v>51</v>
      </c>
      <c r="N11" s="87">
        <v>5</v>
      </c>
      <c r="O11" s="87" t="s">
        <v>58</v>
      </c>
      <c r="P11" s="87" t="s">
        <v>58</v>
      </c>
      <c r="Q11" s="87" t="s">
        <v>58</v>
      </c>
      <c r="R11" s="87" t="s">
        <v>58</v>
      </c>
      <c r="S11" s="87" t="s">
        <v>58</v>
      </c>
      <c r="T11" s="87" t="s">
        <v>58</v>
      </c>
      <c r="U11" s="124" t="s">
        <v>35</v>
      </c>
    </row>
    <row r="12" spans="1:21" s="9" customFormat="1" ht="12.75">
      <c r="A12" s="129"/>
      <c r="B12" s="130"/>
      <c r="C12" s="129"/>
      <c r="D12" s="10" t="s">
        <v>2</v>
      </c>
      <c r="E12" s="11">
        <f>F12+G12+H12+I12+J12+K12+L12</f>
        <v>398918.06</v>
      </c>
      <c r="F12" s="11">
        <v>398918.06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3"/>
      <c r="N12" s="87"/>
      <c r="O12" s="87"/>
      <c r="P12" s="87"/>
      <c r="Q12" s="87"/>
      <c r="R12" s="87"/>
      <c r="S12" s="87"/>
      <c r="T12" s="87"/>
      <c r="U12" s="125"/>
    </row>
    <row r="13" spans="1:21" s="9" customFormat="1" ht="12.75">
      <c r="A13" s="129"/>
      <c r="B13" s="130"/>
      <c r="C13" s="129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3"/>
      <c r="N13" s="87"/>
      <c r="O13" s="87"/>
      <c r="P13" s="87"/>
      <c r="Q13" s="87"/>
      <c r="R13" s="87"/>
      <c r="S13" s="87"/>
      <c r="T13" s="87"/>
      <c r="U13" s="125"/>
    </row>
    <row r="14" spans="1:21" s="9" customFormat="1" ht="12.75">
      <c r="A14" s="129"/>
      <c r="B14" s="130"/>
      <c r="C14" s="129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3"/>
      <c r="N14" s="87"/>
      <c r="O14" s="87"/>
      <c r="P14" s="87"/>
      <c r="Q14" s="87"/>
      <c r="R14" s="87"/>
      <c r="S14" s="87"/>
      <c r="T14" s="87"/>
      <c r="U14" s="125"/>
    </row>
    <row r="15" spans="1:21" s="9" customFormat="1" ht="12.75">
      <c r="A15" s="129"/>
      <c r="B15" s="130"/>
      <c r="C15" s="129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92"/>
      <c r="N15" s="87"/>
      <c r="O15" s="87"/>
      <c r="P15" s="87"/>
      <c r="Q15" s="87"/>
      <c r="R15" s="87"/>
      <c r="S15" s="87"/>
      <c r="T15" s="87"/>
      <c r="U15" s="126"/>
    </row>
    <row r="16" spans="1:21" s="9" customFormat="1" ht="12.75" customHeight="1">
      <c r="A16" s="129" t="s">
        <v>6</v>
      </c>
      <c r="B16" s="130" t="s">
        <v>60</v>
      </c>
      <c r="C16" s="129">
        <v>2014</v>
      </c>
      <c r="D16" s="12" t="s">
        <v>4</v>
      </c>
      <c r="E16" s="8">
        <f aca="true" t="shared" si="1" ref="E16:L16">E17+E18+E19+E20</f>
        <v>460168.31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91" t="s">
        <v>50</v>
      </c>
      <c r="N16" s="87">
        <v>10</v>
      </c>
      <c r="O16" s="87" t="s">
        <v>58</v>
      </c>
      <c r="P16" s="87" t="s">
        <v>58</v>
      </c>
      <c r="Q16" s="87" t="s">
        <v>58</v>
      </c>
      <c r="R16" s="87" t="s">
        <v>58</v>
      </c>
      <c r="S16" s="87" t="s">
        <v>58</v>
      </c>
      <c r="T16" s="87" t="s">
        <v>58</v>
      </c>
      <c r="U16" s="124" t="s">
        <v>35</v>
      </c>
    </row>
    <row r="17" spans="1:21" s="9" customFormat="1" ht="12.75">
      <c r="A17" s="129"/>
      <c r="B17" s="130"/>
      <c r="C17" s="129"/>
      <c r="D17" s="10" t="s">
        <v>2</v>
      </c>
      <c r="E17" s="11">
        <f>F17+G17+H17+I17+J17+K17+L17</f>
        <v>150000</v>
      </c>
      <c r="F17" s="11">
        <v>150000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3"/>
      <c r="N17" s="87"/>
      <c r="O17" s="87"/>
      <c r="P17" s="87"/>
      <c r="Q17" s="87"/>
      <c r="R17" s="87"/>
      <c r="S17" s="87"/>
      <c r="T17" s="87"/>
      <c r="U17" s="125"/>
    </row>
    <row r="18" spans="1:21" s="9" customFormat="1" ht="12.75">
      <c r="A18" s="129"/>
      <c r="B18" s="130"/>
      <c r="C18" s="129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3"/>
      <c r="N18" s="87"/>
      <c r="O18" s="87"/>
      <c r="P18" s="87"/>
      <c r="Q18" s="87"/>
      <c r="R18" s="87"/>
      <c r="S18" s="87"/>
      <c r="T18" s="87"/>
      <c r="U18" s="125"/>
    </row>
    <row r="19" spans="1:21" s="9" customFormat="1" ht="12.75">
      <c r="A19" s="129"/>
      <c r="B19" s="130"/>
      <c r="C19" s="129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3"/>
      <c r="N19" s="87"/>
      <c r="O19" s="87"/>
      <c r="P19" s="87"/>
      <c r="Q19" s="87"/>
      <c r="R19" s="87"/>
      <c r="S19" s="87"/>
      <c r="T19" s="87"/>
      <c r="U19" s="125"/>
    </row>
    <row r="20" spans="1:21" s="9" customFormat="1" ht="12.75">
      <c r="A20" s="129"/>
      <c r="B20" s="130"/>
      <c r="C20" s="129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92"/>
      <c r="N20" s="87"/>
      <c r="O20" s="87"/>
      <c r="P20" s="87"/>
      <c r="Q20" s="87"/>
      <c r="R20" s="87"/>
      <c r="S20" s="87"/>
      <c r="T20" s="87"/>
      <c r="U20" s="126"/>
    </row>
    <row r="21" spans="1:21" s="9" customFormat="1" ht="12.75" customHeight="1">
      <c r="A21" s="115"/>
      <c r="B21" s="116" t="s">
        <v>39</v>
      </c>
      <c r="C21" s="117"/>
      <c r="D21" s="13" t="s">
        <v>4</v>
      </c>
      <c r="E21" s="14">
        <f aca="true" t="shared" si="2" ref="E21:L21">E23+E24+E25+E26</f>
        <v>859086.3700000001</v>
      </c>
      <c r="F21" s="14">
        <f t="shared" si="2"/>
        <v>859086.3700000001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18"/>
      <c r="N21" s="96"/>
      <c r="O21" s="96"/>
      <c r="P21" s="96"/>
      <c r="Q21" s="96"/>
      <c r="R21" s="96"/>
      <c r="S21" s="96"/>
      <c r="T21" s="96"/>
      <c r="U21" s="102"/>
    </row>
    <row r="22" spans="1:21" s="9" customFormat="1" ht="12.75">
      <c r="A22" s="115"/>
      <c r="B22" s="116"/>
      <c r="C22" s="117"/>
      <c r="D22" s="121" t="s">
        <v>24</v>
      </c>
      <c r="E22" s="122"/>
      <c r="F22" s="122"/>
      <c r="G22" s="122"/>
      <c r="H22" s="122"/>
      <c r="I22" s="122"/>
      <c r="J22" s="122"/>
      <c r="K22" s="122"/>
      <c r="L22" s="123"/>
      <c r="M22" s="119"/>
      <c r="N22" s="97"/>
      <c r="O22" s="97"/>
      <c r="P22" s="97"/>
      <c r="Q22" s="97"/>
      <c r="R22" s="97"/>
      <c r="S22" s="97"/>
      <c r="T22" s="97"/>
      <c r="U22" s="103"/>
    </row>
    <row r="23" spans="1:24" s="9" customFormat="1" ht="12.75">
      <c r="A23" s="115"/>
      <c r="B23" s="116"/>
      <c r="C23" s="117"/>
      <c r="D23" s="15" t="s">
        <v>2</v>
      </c>
      <c r="E23" s="14">
        <f>F23+G23+H23+I23+J23+K23+L23</f>
        <v>548918.06</v>
      </c>
      <c r="F23" s="16">
        <f aca="true" t="shared" si="3" ref="F23:L26">F12+F17</f>
        <v>548918.06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19"/>
      <c r="N23" s="97"/>
      <c r="O23" s="97"/>
      <c r="P23" s="97"/>
      <c r="Q23" s="97"/>
      <c r="R23" s="97"/>
      <c r="S23" s="97"/>
      <c r="T23" s="97"/>
      <c r="U23" s="103"/>
      <c r="X23" s="17"/>
    </row>
    <row r="24" spans="1:21" s="9" customFormat="1" ht="12.75">
      <c r="A24" s="115"/>
      <c r="B24" s="116"/>
      <c r="C24" s="117"/>
      <c r="D24" s="15" t="s">
        <v>0</v>
      </c>
      <c r="E24" s="14">
        <f>F24+G24+H24+I24+J24+K24+L24</f>
        <v>310168.31</v>
      </c>
      <c r="F24" s="16">
        <f t="shared" si="3"/>
        <v>310168.31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19"/>
      <c r="N24" s="97"/>
      <c r="O24" s="97"/>
      <c r="P24" s="97"/>
      <c r="Q24" s="97"/>
      <c r="R24" s="97"/>
      <c r="S24" s="97"/>
      <c r="T24" s="97"/>
      <c r="U24" s="103"/>
    </row>
    <row r="25" spans="1:21" s="9" customFormat="1" ht="12.75">
      <c r="A25" s="115"/>
      <c r="B25" s="116"/>
      <c r="C25" s="117"/>
      <c r="D25" s="15" t="s">
        <v>1</v>
      </c>
      <c r="E25" s="14">
        <f>F25+G25+H25+I25+J25+K25+L25</f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19"/>
      <c r="N25" s="97"/>
      <c r="O25" s="97"/>
      <c r="P25" s="97"/>
      <c r="Q25" s="97"/>
      <c r="R25" s="97"/>
      <c r="S25" s="97"/>
      <c r="T25" s="97"/>
      <c r="U25" s="103"/>
    </row>
    <row r="26" spans="1:21" s="9" customFormat="1" ht="12.75">
      <c r="A26" s="115"/>
      <c r="B26" s="116"/>
      <c r="C26" s="117"/>
      <c r="D26" s="15" t="s">
        <v>3</v>
      </c>
      <c r="E26" s="14">
        <f>F26+G26+H26+I26+J26+K26+L26</f>
        <v>0</v>
      </c>
      <c r="F26" s="16">
        <f t="shared" si="3"/>
        <v>0</v>
      </c>
      <c r="G26" s="16">
        <f t="shared" si="3"/>
        <v>0</v>
      </c>
      <c r="H26" s="16">
        <f t="shared" si="3"/>
        <v>0</v>
      </c>
      <c r="I26" s="16">
        <f t="shared" si="3"/>
        <v>0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20"/>
      <c r="N26" s="98"/>
      <c r="O26" s="98"/>
      <c r="P26" s="98"/>
      <c r="Q26" s="98"/>
      <c r="R26" s="98"/>
      <c r="S26" s="98"/>
      <c r="T26" s="98"/>
      <c r="U26" s="104"/>
    </row>
    <row r="27" spans="1:21" ht="12.75">
      <c r="A27" s="59" t="s">
        <v>7</v>
      </c>
      <c r="B27" s="133" t="s">
        <v>42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s="9" customFormat="1" ht="12.75" customHeight="1">
      <c r="A28" s="129" t="s">
        <v>8</v>
      </c>
      <c r="B28" s="130" t="s">
        <v>71</v>
      </c>
      <c r="C28" s="129" t="s">
        <v>69</v>
      </c>
      <c r="D28" s="12" t="s">
        <v>4</v>
      </c>
      <c r="E28" s="8">
        <f aca="true" t="shared" si="4" ref="E28:L28">E29+E30+E31+E32</f>
        <v>335409000</v>
      </c>
      <c r="F28" s="8">
        <f t="shared" si="4"/>
        <v>0</v>
      </c>
      <c r="G28" s="8">
        <f t="shared" si="4"/>
        <v>11749000</v>
      </c>
      <c r="H28" s="8">
        <f t="shared" si="4"/>
        <v>0</v>
      </c>
      <c r="I28" s="8">
        <f t="shared" si="4"/>
        <v>10000000</v>
      </c>
      <c r="J28" s="8">
        <f t="shared" si="4"/>
        <v>90000000</v>
      </c>
      <c r="K28" s="8">
        <f t="shared" si="4"/>
        <v>90000000</v>
      </c>
      <c r="L28" s="8">
        <f t="shared" si="4"/>
        <v>133660000</v>
      </c>
      <c r="M28" s="91" t="s">
        <v>70</v>
      </c>
      <c r="N28" s="88" t="s">
        <v>58</v>
      </c>
      <c r="O28" s="88">
        <v>1</v>
      </c>
      <c r="P28" s="88" t="s">
        <v>58</v>
      </c>
      <c r="Q28" s="88" t="s">
        <v>58</v>
      </c>
      <c r="R28" s="88" t="s">
        <v>58</v>
      </c>
      <c r="S28" s="88" t="s">
        <v>58</v>
      </c>
      <c r="T28" s="88" t="s">
        <v>58</v>
      </c>
      <c r="U28" s="124" t="s">
        <v>44</v>
      </c>
    </row>
    <row r="29" spans="1:21" s="9" customFormat="1" ht="12.75">
      <c r="A29" s="129"/>
      <c r="B29" s="130"/>
      <c r="C29" s="129"/>
      <c r="D29" s="10" t="s">
        <v>2</v>
      </c>
      <c r="E29" s="11">
        <f>F29+G29+H29+I29+J29+K29+L29</f>
        <v>335409000</v>
      </c>
      <c r="F29" s="11">
        <v>0</v>
      </c>
      <c r="G29" s="11">
        <f>17200000-5451000</f>
        <v>11749000</v>
      </c>
      <c r="H29" s="11">
        <v>0</v>
      </c>
      <c r="I29" s="11">
        <v>10000000</v>
      </c>
      <c r="J29" s="11">
        <v>90000000</v>
      </c>
      <c r="K29" s="11">
        <v>90000000</v>
      </c>
      <c r="L29" s="67">
        <f>80000000+65409000-17200000+5451000</f>
        <v>133660000</v>
      </c>
      <c r="M29" s="92"/>
      <c r="N29" s="90"/>
      <c r="O29" s="90"/>
      <c r="P29" s="90"/>
      <c r="Q29" s="90"/>
      <c r="R29" s="90"/>
      <c r="S29" s="90"/>
      <c r="T29" s="90"/>
      <c r="U29" s="125"/>
    </row>
    <row r="30" spans="1:21" s="9" customFormat="1" ht="12.75">
      <c r="A30" s="129"/>
      <c r="B30" s="130"/>
      <c r="C30" s="129"/>
      <c r="D30" s="10" t="s">
        <v>0</v>
      </c>
      <c r="E30" s="11">
        <f>F30+G30+H30+I30+J30+K30+L30</f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91" t="s">
        <v>52</v>
      </c>
      <c r="N30" s="88" t="s">
        <v>58</v>
      </c>
      <c r="O30" s="88" t="s">
        <v>58</v>
      </c>
      <c r="P30" s="88" t="s">
        <v>58</v>
      </c>
      <c r="Q30" s="88" t="s">
        <v>58</v>
      </c>
      <c r="R30" s="88" t="s">
        <v>58</v>
      </c>
      <c r="S30" s="88" t="s">
        <v>58</v>
      </c>
      <c r="T30" s="87">
        <v>1</v>
      </c>
      <c r="U30" s="125"/>
    </row>
    <row r="31" spans="1:21" s="9" customFormat="1" ht="12.75">
      <c r="A31" s="129"/>
      <c r="B31" s="130"/>
      <c r="C31" s="129"/>
      <c r="D31" s="10" t="s">
        <v>1</v>
      </c>
      <c r="E31" s="11">
        <f>F31+G31+H31+I31+J31+K31+L31</f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3"/>
      <c r="N31" s="89"/>
      <c r="O31" s="89"/>
      <c r="P31" s="89"/>
      <c r="Q31" s="89"/>
      <c r="R31" s="89"/>
      <c r="S31" s="89"/>
      <c r="T31" s="87"/>
      <c r="U31" s="125"/>
    </row>
    <row r="32" spans="1:21" s="9" customFormat="1" ht="12.75">
      <c r="A32" s="129"/>
      <c r="B32" s="130"/>
      <c r="C32" s="129"/>
      <c r="D32" s="10" t="s">
        <v>3</v>
      </c>
      <c r="E32" s="11">
        <f>F32+G32+H32+I32+J32+K32+L32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92"/>
      <c r="N32" s="90"/>
      <c r="O32" s="90"/>
      <c r="P32" s="90"/>
      <c r="Q32" s="90"/>
      <c r="R32" s="90"/>
      <c r="S32" s="90"/>
      <c r="T32" s="87"/>
      <c r="U32" s="126"/>
    </row>
    <row r="33" spans="1:21" s="9" customFormat="1" ht="12.75" customHeight="1">
      <c r="A33" s="115"/>
      <c r="B33" s="116" t="s">
        <v>43</v>
      </c>
      <c r="C33" s="117"/>
      <c r="D33" s="13" t="s">
        <v>4</v>
      </c>
      <c r="E33" s="14">
        <f aca="true" t="shared" si="5" ref="E33:L33">E35+E36+E37+E38</f>
        <v>335409000</v>
      </c>
      <c r="F33" s="14">
        <f t="shared" si="5"/>
        <v>0</v>
      </c>
      <c r="G33" s="14">
        <f t="shared" si="5"/>
        <v>11749000</v>
      </c>
      <c r="H33" s="14">
        <f t="shared" si="5"/>
        <v>0</v>
      </c>
      <c r="I33" s="14">
        <f t="shared" si="5"/>
        <v>10000000</v>
      </c>
      <c r="J33" s="14">
        <f t="shared" si="5"/>
        <v>90000000</v>
      </c>
      <c r="K33" s="14">
        <f t="shared" si="5"/>
        <v>90000000</v>
      </c>
      <c r="L33" s="14">
        <f t="shared" si="5"/>
        <v>133660000</v>
      </c>
      <c r="M33" s="118"/>
      <c r="N33" s="96"/>
      <c r="O33" s="96"/>
      <c r="P33" s="96"/>
      <c r="Q33" s="96"/>
      <c r="R33" s="96"/>
      <c r="S33" s="96"/>
      <c r="T33" s="96"/>
      <c r="U33" s="102"/>
    </row>
    <row r="34" spans="1:21" s="9" customFormat="1" ht="12.75">
      <c r="A34" s="115"/>
      <c r="B34" s="116"/>
      <c r="C34" s="117"/>
      <c r="D34" s="121" t="s">
        <v>24</v>
      </c>
      <c r="E34" s="122"/>
      <c r="F34" s="122"/>
      <c r="G34" s="122"/>
      <c r="H34" s="122"/>
      <c r="I34" s="122"/>
      <c r="J34" s="122"/>
      <c r="K34" s="122"/>
      <c r="L34" s="123"/>
      <c r="M34" s="119"/>
      <c r="N34" s="97"/>
      <c r="O34" s="97"/>
      <c r="P34" s="97"/>
      <c r="Q34" s="97"/>
      <c r="R34" s="97"/>
      <c r="S34" s="97"/>
      <c r="T34" s="97"/>
      <c r="U34" s="103"/>
    </row>
    <row r="35" spans="1:24" s="9" customFormat="1" ht="12.75">
      <c r="A35" s="115"/>
      <c r="B35" s="116"/>
      <c r="C35" s="117"/>
      <c r="D35" s="15" t="s">
        <v>2</v>
      </c>
      <c r="E35" s="14">
        <f>F35+G35+H35+I35+J35+K35+L35</f>
        <v>335409000</v>
      </c>
      <c r="F35" s="16">
        <f>F29</f>
        <v>0</v>
      </c>
      <c r="G35" s="16">
        <f aca="true" t="shared" si="6" ref="G35:L35">G29</f>
        <v>11749000</v>
      </c>
      <c r="H35" s="16">
        <f t="shared" si="6"/>
        <v>0</v>
      </c>
      <c r="I35" s="16">
        <f t="shared" si="6"/>
        <v>10000000</v>
      </c>
      <c r="J35" s="16">
        <f t="shared" si="6"/>
        <v>90000000</v>
      </c>
      <c r="K35" s="16">
        <f t="shared" si="6"/>
        <v>90000000</v>
      </c>
      <c r="L35" s="16">
        <f t="shared" si="6"/>
        <v>133660000</v>
      </c>
      <c r="M35" s="119"/>
      <c r="N35" s="97"/>
      <c r="O35" s="97"/>
      <c r="P35" s="97"/>
      <c r="Q35" s="97"/>
      <c r="R35" s="97"/>
      <c r="S35" s="97"/>
      <c r="T35" s="97"/>
      <c r="U35" s="103"/>
      <c r="X35" s="17"/>
    </row>
    <row r="36" spans="1:21" s="9" customFormat="1" ht="12.75">
      <c r="A36" s="115"/>
      <c r="B36" s="116"/>
      <c r="C36" s="117"/>
      <c r="D36" s="15" t="s">
        <v>0</v>
      </c>
      <c r="E36" s="14">
        <f>F36+G36+H36+I36+J36+K36+L36</f>
        <v>0</v>
      </c>
      <c r="F36" s="16">
        <f aca="true" t="shared" si="7" ref="F36:L38">F30</f>
        <v>0</v>
      </c>
      <c r="G36" s="16">
        <f t="shared" si="7"/>
        <v>0</v>
      </c>
      <c r="H36" s="16">
        <f t="shared" si="7"/>
        <v>0</v>
      </c>
      <c r="I36" s="16">
        <f t="shared" si="7"/>
        <v>0</v>
      </c>
      <c r="J36" s="16">
        <f t="shared" si="7"/>
        <v>0</v>
      </c>
      <c r="K36" s="16">
        <f t="shared" si="7"/>
        <v>0</v>
      </c>
      <c r="L36" s="16">
        <f t="shared" si="7"/>
        <v>0</v>
      </c>
      <c r="M36" s="119"/>
      <c r="N36" s="97"/>
      <c r="O36" s="97"/>
      <c r="P36" s="97"/>
      <c r="Q36" s="97"/>
      <c r="R36" s="97"/>
      <c r="S36" s="97"/>
      <c r="T36" s="97"/>
      <c r="U36" s="103"/>
    </row>
    <row r="37" spans="1:21" s="9" customFormat="1" ht="12.75">
      <c r="A37" s="115"/>
      <c r="B37" s="116"/>
      <c r="C37" s="117"/>
      <c r="D37" s="15" t="s">
        <v>1</v>
      </c>
      <c r="E37" s="14">
        <f>F37+G37+H37+I37+J37+K37+L37</f>
        <v>0</v>
      </c>
      <c r="F37" s="16">
        <f t="shared" si="7"/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19"/>
      <c r="N37" s="97"/>
      <c r="O37" s="97"/>
      <c r="P37" s="97"/>
      <c r="Q37" s="97"/>
      <c r="R37" s="97"/>
      <c r="S37" s="97"/>
      <c r="T37" s="97"/>
      <c r="U37" s="103"/>
    </row>
    <row r="38" spans="1:21" s="9" customFormat="1" ht="12.75">
      <c r="A38" s="115"/>
      <c r="B38" s="116"/>
      <c r="C38" s="117"/>
      <c r="D38" s="15" t="s">
        <v>3</v>
      </c>
      <c r="E38" s="14">
        <f>F38+G38+H38+I38+J38+K38+L38</f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16">
        <f t="shared" si="7"/>
        <v>0</v>
      </c>
      <c r="M38" s="120"/>
      <c r="N38" s="98"/>
      <c r="O38" s="98"/>
      <c r="P38" s="98"/>
      <c r="Q38" s="98"/>
      <c r="R38" s="98"/>
      <c r="S38" s="98"/>
      <c r="T38" s="98"/>
      <c r="U38" s="104"/>
    </row>
    <row r="39" spans="1:21" s="9" customFormat="1" ht="13.5" customHeight="1">
      <c r="A39" s="105"/>
      <c r="B39" s="106" t="s">
        <v>48</v>
      </c>
      <c r="C39" s="105"/>
      <c r="D39" s="18" t="s">
        <v>4</v>
      </c>
      <c r="E39" s="19">
        <f aca="true" t="shared" si="8" ref="E39:L39">E41+E42+E43+E44</f>
        <v>336268086.37</v>
      </c>
      <c r="F39" s="19">
        <f t="shared" si="8"/>
        <v>859086.3700000001</v>
      </c>
      <c r="G39" s="19">
        <f t="shared" si="8"/>
        <v>11749000</v>
      </c>
      <c r="H39" s="19">
        <f t="shared" si="8"/>
        <v>0</v>
      </c>
      <c r="I39" s="19">
        <f t="shared" si="8"/>
        <v>10000000</v>
      </c>
      <c r="J39" s="19">
        <f t="shared" si="8"/>
        <v>90000000</v>
      </c>
      <c r="K39" s="19">
        <f t="shared" si="8"/>
        <v>90000000</v>
      </c>
      <c r="L39" s="19">
        <f t="shared" si="8"/>
        <v>133660000</v>
      </c>
      <c r="M39" s="107"/>
      <c r="N39" s="99"/>
      <c r="O39" s="99"/>
      <c r="P39" s="99"/>
      <c r="Q39" s="99"/>
      <c r="R39" s="99"/>
      <c r="S39" s="99"/>
      <c r="T39" s="99"/>
      <c r="U39" s="110"/>
    </row>
    <row r="40" spans="1:21" s="9" customFormat="1" ht="12.75">
      <c r="A40" s="105"/>
      <c r="B40" s="106"/>
      <c r="C40" s="105"/>
      <c r="D40" s="93" t="s">
        <v>24</v>
      </c>
      <c r="E40" s="94"/>
      <c r="F40" s="94"/>
      <c r="G40" s="94"/>
      <c r="H40" s="94"/>
      <c r="I40" s="94"/>
      <c r="J40" s="94"/>
      <c r="K40" s="94"/>
      <c r="L40" s="95"/>
      <c r="M40" s="108"/>
      <c r="N40" s="100"/>
      <c r="O40" s="100"/>
      <c r="P40" s="100"/>
      <c r="Q40" s="100"/>
      <c r="R40" s="100"/>
      <c r="S40" s="100"/>
      <c r="T40" s="100"/>
      <c r="U40" s="111"/>
    </row>
    <row r="41" spans="1:21" s="9" customFormat="1" ht="13.5">
      <c r="A41" s="105"/>
      <c r="B41" s="106"/>
      <c r="C41" s="105"/>
      <c r="D41" s="20" t="s">
        <v>2</v>
      </c>
      <c r="E41" s="19">
        <f>F41+G41+H41+I41+J41+K41+L41</f>
        <v>335957918.06</v>
      </c>
      <c r="F41" s="21">
        <f aca="true" t="shared" si="9" ref="F41:L44">F23+F35</f>
        <v>548918.06</v>
      </c>
      <c r="G41" s="21">
        <f t="shared" si="9"/>
        <v>11749000</v>
      </c>
      <c r="H41" s="21">
        <f t="shared" si="9"/>
        <v>0</v>
      </c>
      <c r="I41" s="21">
        <f t="shared" si="9"/>
        <v>10000000</v>
      </c>
      <c r="J41" s="21">
        <f t="shared" si="9"/>
        <v>90000000</v>
      </c>
      <c r="K41" s="21">
        <f t="shared" si="9"/>
        <v>90000000</v>
      </c>
      <c r="L41" s="21">
        <f t="shared" si="9"/>
        <v>133660000</v>
      </c>
      <c r="M41" s="108"/>
      <c r="N41" s="100"/>
      <c r="O41" s="100"/>
      <c r="P41" s="100"/>
      <c r="Q41" s="100"/>
      <c r="R41" s="100"/>
      <c r="S41" s="100"/>
      <c r="T41" s="100"/>
      <c r="U41" s="111"/>
    </row>
    <row r="42" spans="1:21" s="9" customFormat="1" ht="13.5">
      <c r="A42" s="105"/>
      <c r="B42" s="106"/>
      <c r="C42" s="105"/>
      <c r="D42" s="20" t="s">
        <v>0</v>
      </c>
      <c r="E42" s="19">
        <f>F42+G42+H42+I42+J42+K42+L42</f>
        <v>310168.31</v>
      </c>
      <c r="F42" s="21">
        <f t="shared" si="9"/>
        <v>310168.31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  <c r="M42" s="108"/>
      <c r="N42" s="100"/>
      <c r="O42" s="100"/>
      <c r="P42" s="100"/>
      <c r="Q42" s="100"/>
      <c r="R42" s="100"/>
      <c r="S42" s="100"/>
      <c r="T42" s="100"/>
      <c r="U42" s="111"/>
    </row>
    <row r="43" spans="1:21" s="9" customFormat="1" ht="13.5">
      <c r="A43" s="105"/>
      <c r="B43" s="106"/>
      <c r="C43" s="105"/>
      <c r="D43" s="20" t="s">
        <v>1</v>
      </c>
      <c r="E43" s="19">
        <f>F43+G43+H43+I43+J43+K43+L43</f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108"/>
      <c r="N43" s="100"/>
      <c r="O43" s="100"/>
      <c r="P43" s="100"/>
      <c r="Q43" s="100"/>
      <c r="R43" s="100"/>
      <c r="S43" s="100"/>
      <c r="T43" s="100"/>
      <c r="U43" s="111"/>
    </row>
    <row r="44" spans="1:21" s="9" customFormat="1" ht="13.5">
      <c r="A44" s="105"/>
      <c r="B44" s="106"/>
      <c r="C44" s="105"/>
      <c r="D44" s="20" t="s">
        <v>3</v>
      </c>
      <c r="E44" s="19">
        <f>F44+G44+H44+I44+J44+K44+L44</f>
        <v>0</v>
      </c>
      <c r="F44" s="21">
        <f t="shared" si="9"/>
        <v>0</v>
      </c>
      <c r="G44" s="21">
        <f t="shared" si="9"/>
        <v>0</v>
      </c>
      <c r="H44" s="21">
        <f t="shared" si="9"/>
        <v>0</v>
      </c>
      <c r="I44" s="21">
        <f t="shared" si="9"/>
        <v>0</v>
      </c>
      <c r="J44" s="21">
        <f t="shared" si="9"/>
        <v>0</v>
      </c>
      <c r="K44" s="21">
        <f t="shared" si="9"/>
        <v>0</v>
      </c>
      <c r="L44" s="21">
        <f t="shared" si="9"/>
        <v>0</v>
      </c>
      <c r="M44" s="109"/>
      <c r="N44" s="101"/>
      <c r="O44" s="101"/>
      <c r="P44" s="101"/>
      <c r="Q44" s="101"/>
      <c r="R44" s="101"/>
      <c r="S44" s="101"/>
      <c r="T44" s="101"/>
      <c r="U44" s="112"/>
    </row>
  </sheetData>
  <sheetProtection/>
  <mergeCells count="96">
    <mergeCell ref="C6:C7"/>
    <mergeCell ref="A4:U4"/>
    <mergeCell ref="S2:U2"/>
    <mergeCell ref="S16:S20"/>
    <mergeCell ref="T16:T20"/>
    <mergeCell ref="U11:U15"/>
    <mergeCell ref="A11:A15"/>
    <mergeCell ref="A16:A20"/>
    <mergeCell ref="B16:B20"/>
    <mergeCell ref="C16:C20"/>
    <mergeCell ref="S1:U1"/>
    <mergeCell ref="B10:U10"/>
    <mergeCell ref="B9:U9"/>
    <mergeCell ref="N11:N15"/>
    <mergeCell ref="O11:O15"/>
    <mergeCell ref="P11:P15"/>
    <mergeCell ref="Q11:Q15"/>
    <mergeCell ref="B11:B15"/>
    <mergeCell ref="C11:C15"/>
    <mergeCell ref="M11:M15"/>
    <mergeCell ref="M16:M20"/>
    <mergeCell ref="A28:A32"/>
    <mergeCell ref="B28:B32"/>
    <mergeCell ref="C28:C32"/>
    <mergeCell ref="D6:D7"/>
    <mergeCell ref="B27:U27"/>
    <mergeCell ref="N21:N26"/>
    <mergeCell ref="O21:O26"/>
    <mergeCell ref="P21:P26"/>
    <mergeCell ref="Q21:Q26"/>
    <mergeCell ref="R21:R26"/>
    <mergeCell ref="O16:O20"/>
    <mergeCell ref="U6:U7"/>
    <mergeCell ref="E6:L6"/>
    <mergeCell ref="P16:P20"/>
    <mergeCell ref="Q16:Q20"/>
    <mergeCell ref="U16:U20"/>
    <mergeCell ref="R11:R15"/>
    <mergeCell ref="S11:S15"/>
    <mergeCell ref="T11:T15"/>
    <mergeCell ref="U28:U32"/>
    <mergeCell ref="A33:A38"/>
    <mergeCell ref="B33:B38"/>
    <mergeCell ref="C33:C38"/>
    <mergeCell ref="M33:M38"/>
    <mergeCell ref="U33:U38"/>
    <mergeCell ref="D34:L34"/>
    <mergeCell ref="R33:R38"/>
    <mergeCell ref="T28:T29"/>
    <mergeCell ref="M6:T6"/>
    <mergeCell ref="A21:A26"/>
    <mergeCell ref="B21:B26"/>
    <mergeCell ref="C21:C26"/>
    <mergeCell ref="M21:M26"/>
    <mergeCell ref="D22:L22"/>
    <mergeCell ref="T21:T26"/>
    <mergeCell ref="A6:A7"/>
    <mergeCell ref="B6:B7"/>
    <mergeCell ref="R16:R20"/>
    <mergeCell ref="N16:N20"/>
    <mergeCell ref="U21:U26"/>
    <mergeCell ref="A39:A44"/>
    <mergeCell ref="B39:B44"/>
    <mergeCell ref="C39:C44"/>
    <mergeCell ref="M39:M44"/>
    <mergeCell ref="O33:O38"/>
    <mergeCell ref="P33:P38"/>
    <mergeCell ref="Q33:Q38"/>
    <mergeCell ref="U39:U44"/>
    <mergeCell ref="S21:S26"/>
    <mergeCell ref="T33:T38"/>
    <mergeCell ref="N39:N44"/>
    <mergeCell ref="O39:O44"/>
    <mergeCell ref="P39:P44"/>
    <mergeCell ref="Q39:Q44"/>
    <mergeCell ref="R39:R44"/>
    <mergeCell ref="S39:S44"/>
    <mergeCell ref="T39:T44"/>
    <mergeCell ref="N33:N38"/>
    <mergeCell ref="M28:M29"/>
    <mergeCell ref="N28:N29"/>
    <mergeCell ref="O28:O29"/>
    <mergeCell ref="P28:P29"/>
    <mergeCell ref="D40:L40"/>
    <mergeCell ref="S33:S38"/>
    <mergeCell ref="M30:M32"/>
    <mergeCell ref="T30:T32"/>
    <mergeCell ref="N30:N32"/>
    <mergeCell ref="O30:O32"/>
    <mergeCell ref="P30:P32"/>
    <mergeCell ref="Q30:Q32"/>
    <mergeCell ref="Q28:Q29"/>
    <mergeCell ref="R28:R29"/>
    <mergeCell ref="S28:S29"/>
    <mergeCell ref="R30:R32"/>
    <mergeCell ref="S30:S32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2015-12-23T09:21:19Z</cp:lastPrinted>
  <dcterms:created xsi:type="dcterms:W3CDTF">2013-06-06T11:09:14Z</dcterms:created>
  <dcterms:modified xsi:type="dcterms:W3CDTF">2015-12-23T09:59:19Z</dcterms:modified>
  <cp:category/>
  <cp:version/>
  <cp:contentType/>
  <cp:contentStatus/>
</cp:coreProperties>
</file>